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lenka\PRORAČUN\2021-2023\rebalans\rebalans 27.09\"/>
    </mc:Choice>
  </mc:AlternateContent>
  <bookViews>
    <workbookView xWindow="0" yWindow="0" windowWidth="7470" windowHeight="2070"/>
  </bookViews>
  <sheets>
    <sheet name="Financijski plan 2021. DIRH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8" i="1"/>
  <c r="J12" i="1"/>
  <c r="J13" i="1"/>
  <c r="J15" i="1"/>
  <c r="J16" i="1"/>
  <c r="J22" i="1"/>
  <c r="J23" i="1"/>
  <c r="K8" i="1"/>
  <c r="K2" i="1" s="1"/>
  <c r="K13" i="1"/>
  <c r="K16" i="1"/>
  <c r="K23" i="1"/>
  <c r="J38" i="1"/>
  <c r="K22" i="1"/>
  <c r="K15" i="1" s="1"/>
  <c r="K12" i="1" s="1"/>
  <c r="K7" i="1" s="1"/>
  <c r="J119" i="1"/>
  <c r="K119" i="1"/>
  <c r="K115" i="1" s="1"/>
  <c r="K141" i="1"/>
  <c r="K139" i="1" s="1"/>
  <c r="J149" i="1"/>
  <c r="J152" i="1"/>
  <c r="J151" i="1" s="1"/>
  <c r="J142" i="1"/>
  <c r="J140" i="1" s="1"/>
  <c r="J138" i="1" l="1"/>
  <c r="J9" i="1" s="1"/>
  <c r="K136" i="1"/>
  <c r="K134" i="1"/>
  <c r="K131" i="1"/>
  <c r="J127" i="1"/>
  <c r="K95" i="1"/>
  <c r="K63" i="1"/>
  <c r="K36" i="1"/>
  <c r="K21" i="1"/>
  <c r="K19" i="1"/>
  <c r="K17" i="1"/>
  <c r="K129" i="1" l="1"/>
  <c r="K123" i="1"/>
  <c r="K6" i="1" s="1"/>
  <c r="K14" i="1"/>
  <c r="K11" i="1" s="1"/>
  <c r="K127" i="1" l="1"/>
  <c r="K126" i="1" s="1"/>
  <c r="K124" i="1" s="1"/>
  <c r="K4" i="1" s="1"/>
  <c r="K149" i="1"/>
  <c r="K152" i="1"/>
  <c r="K151" i="1" s="1"/>
  <c r="K142" i="1"/>
  <c r="K130" i="1"/>
  <c r="K125" i="1" s="1"/>
  <c r="K117" i="1"/>
  <c r="K116" i="1" s="1"/>
  <c r="K114" i="1" s="1"/>
  <c r="K5" i="1" s="1"/>
  <c r="K110" i="1"/>
  <c r="K109" i="1" s="1"/>
  <c r="K111" i="1"/>
  <c r="K107" i="1"/>
  <c r="K104" i="1"/>
  <c r="K99" i="1"/>
  <c r="K98" i="1" s="1"/>
  <c r="K92" i="1"/>
  <c r="K91" i="1" s="1"/>
  <c r="K90" i="1" s="1"/>
  <c r="K87" i="1"/>
  <c r="K79" i="1"/>
  <c r="K82" i="1"/>
  <c r="K78" i="1" s="1"/>
  <c r="K77" i="1" s="1"/>
  <c r="K73" i="1"/>
  <c r="K72" i="1" s="1"/>
  <c r="K65" i="1"/>
  <c r="K53" i="1"/>
  <c r="K46" i="1"/>
  <c r="K41" i="1"/>
  <c r="K38" i="1"/>
  <c r="K33" i="1"/>
  <c r="K103" i="1" l="1"/>
  <c r="K140" i="1"/>
  <c r="K40" i="1"/>
  <c r="K32" i="1"/>
  <c r="K97" i="1"/>
  <c r="J126" i="1"/>
  <c r="J124" i="1" s="1"/>
  <c r="J4" i="1" s="1"/>
  <c r="K31" i="1" l="1"/>
  <c r="K3" i="1" s="1"/>
  <c r="J136" i="1"/>
  <c r="J130" i="1" s="1"/>
  <c r="J125" i="1" s="1"/>
  <c r="J134" i="1"/>
  <c r="J131" i="1"/>
  <c r="J121" i="1"/>
  <c r="J117" i="1"/>
  <c r="J111" i="1"/>
  <c r="J110" i="1" s="1"/>
  <c r="J109" i="1" s="1"/>
  <c r="J107" i="1"/>
  <c r="J104" i="1"/>
  <c r="J99" i="1"/>
  <c r="J98" i="1" s="1"/>
  <c r="J95" i="1"/>
  <c r="J94" i="1" s="1"/>
  <c r="J92" i="1"/>
  <c r="J91" i="1" s="1"/>
  <c r="J87" i="1"/>
  <c r="J82" i="1"/>
  <c r="J79" i="1"/>
  <c r="J73" i="1"/>
  <c r="J72" i="1" s="1"/>
  <c r="J65" i="1"/>
  <c r="J63" i="1"/>
  <c r="J53" i="1"/>
  <c r="J46" i="1"/>
  <c r="J41" i="1"/>
  <c r="J36" i="1"/>
  <c r="J33" i="1"/>
  <c r="J21" i="1"/>
  <c r="J19" i="1"/>
  <c r="J17" i="1"/>
  <c r="J32" i="1" l="1"/>
  <c r="J123" i="1"/>
  <c r="J6" i="1" s="1"/>
  <c r="J103" i="1"/>
  <c r="J97" i="1" s="1"/>
  <c r="J116" i="1"/>
  <c r="J114" i="1" s="1"/>
  <c r="J5" i="1" s="1"/>
  <c r="J14" i="1"/>
  <c r="J11" i="1" s="1"/>
  <c r="J40" i="1"/>
  <c r="J78" i="1"/>
  <c r="J77" i="1" s="1"/>
  <c r="J90" i="1"/>
  <c r="J129" i="1"/>
  <c r="J31" i="1" l="1"/>
  <c r="J3" i="1" s="1"/>
  <c r="J2" i="1" s="1"/>
</calcChain>
</file>

<file path=xl/sharedStrings.xml><?xml version="1.0" encoding="utf-8"?>
<sst xmlns="http://schemas.openxmlformats.org/spreadsheetml/2006/main" count="313" uniqueCount="79">
  <si>
    <t>Funk.podr.</t>
  </si>
  <si>
    <t>Izvor</t>
  </si>
  <si>
    <t>Državni inspektorat</t>
  </si>
  <si>
    <t>3213 Inspekcijski nadzor</t>
  </si>
  <si>
    <t>A673014</t>
  </si>
  <si>
    <t>NADZOR GRAĐENJA</t>
  </si>
  <si>
    <t>0411</t>
  </si>
  <si>
    <t>Materijalni rashodi</t>
  </si>
  <si>
    <t>Naknade troškova zaposlenima</t>
  </si>
  <si>
    <t>Službena putovanja</t>
  </si>
  <si>
    <t>Rashodi za materijal i energiju</t>
  </si>
  <si>
    <t>Materijal i sirovine</t>
  </si>
  <si>
    <t>Rashodi za usluge</t>
  </si>
  <si>
    <t>Usluge promidžbe i informiranja</t>
  </si>
  <si>
    <t>Komunalne usluge</t>
  </si>
  <si>
    <t>Zakupnine i najamnine</t>
  </si>
  <si>
    <t>Intelektualne i osobne usluge</t>
  </si>
  <si>
    <t xml:space="preserve">Ostale usluge </t>
  </si>
  <si>
    <t>A673018</t>
  </si>
  <si>
    <t>ADMINISTRACIJA I UPRAVLJANJE</t>
  </si>
  <si>
    <t>Rashodi za zaposlene</t>
  </si>
  <si>
    <t>11</t>
  </si>
  <si>
    <t>Plaće (Bruto)</t>
  </si>
  <si>
    <t>Plaće za redovan rad</t>
  </si>
  <si>
    <t>Plaće za prekovremeni rad</t>
  </si>
  <si>
    <t>Ostali rashodi za zaposlene</t>
  </si>
  <si>
    <t>Doprinosi iz plaće</t>
  </si>
  <si>
    <t>Doprinosi za obvezno zdravstveno osiguranje</t>
  </si>
  <si>
    <t>Naknade za prijevoz, za rad na terenu i odvojeni</t>
  </si>
  <si>
    <t>Stručno usavršavanje zaposlenika</t>
  </si>
  <si>
    <t>Ostale naknade troškova zaposlenima</t>
  </si>
  <si>
    <t>Uredski materijal i ostali materijalni rashodi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</si>
  <si>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</si>
  <si>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</si>
  <si>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</si>
  <si>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</si>
  <si>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</si>
  <si>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</si>
  <si>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Zdravstvene i veterinarske usluge</t>
  </si>
  <si>
    <t>Računalne usluge</t>
  </si>
  <si>
    <t>Ostale usluge</t>
  </si>
  <si>
    <t>Naknade troškova osobama izvan radnog odnosa</t>
  </si>
  <si>
    <t>Ostali nespomenuti rashodi poslovanja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</si>
  <si>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</si>
  <si>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</si>
  <si>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</si>
  <si>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</si>
  <si>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</si>
  <si>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</si>
  <si>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</si>
  <si>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</si>
  <si>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</si>
  <si>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</si>
  <si>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A673020</t>
  </si>
  <si>
    <t>NADZOR SASTAVNICA OKOLIŠA</t>
  </si>
  <si>
    <t>K673015</t>
  </si>
  <si>
    <t>OBNOVA VOZNOG PARKA</t>
  </si>
  <si>
    <t>Rashodi za nabavu proizvedene dugotrajne imovine</t>
  </si>
  <si>
    <t>Prijevozna sredstva</t>
  </si>
  <si>
    <t>Prijevozna sredstva u cestovnom prometu</t>
  </si>
  <si>
    <t>K673016</t>
  </si>
  <si>
    <t>INFORMATIZACIJA</t>
  </si>
  <si>
    <t>Postrojenja i oprema</t>
  </si>
  <si>
    <t>Uredska oprema i namještaj</t>
  </si>
  <si>
    <t>Komunikacijska oprema</t>
  </si>
  <si>
    <t>Nematerijalna proizvedena imovina</t>
  </si>
  <si>
    <t>Ulaganja u računalne programe</t>
  </si>
  <si>
    <t>K673017</t>
  </si>
  <si>
    <t>OPREMANJE</t>
  </si>
  <si>
    <t>Oprema za održavanje i zaštitu</t>
  </si>
  <si>
    <t>A673013</t>
  </si>
  <si>
    <t>PROSAFE</t>
  </si>
  <si>
    <t>A673021</t>
  </si>
  <si>
    <t>NADZOR SIGURNOSTI PROIZVODA</t>
  </si>
  <si>
    <t xml:space="preserve">Komunikacijska oprema </t>
  </si>
  <si>
    <t>A673022</t>
  </si>
  <si>
    <t>SLUŽBENE KONTROLE</t>
  </si>
  <si>
    <t>Novi plan 2021. (NN 122/21)</t>
  </si>
  <si>
    <t xml:space="preserve">Tekući plan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</si>
</sst>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9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4" fontId="0" fillId="0" borderId="0" xfId="0" applyNumberFormat="1"/>
    <xf numFmtId="4" fontId="2" fillId="0" borderId="23" xfId="0" applyNumberFormat="1" applyFont="1" applyBorder="1" applyAlignment="1">
      <alignment horizontal="right"/>
    </xf>
    <xf numFmtId="4" fontId="2" fillId="0" borderId="24" xfId="0" applyNumberFormat="1" applyFont="1" applyFill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0" fontId="2" fillId="0" borderId="22" xfId="0" applyFont="1" applyBorder="1"/>
    <xf numFmtId="0" fontId="2" fillId="0" borderId="8" xfId="0" applyFont="1" applyFill="1" applyBorder="1"/>
    <xf numFmtId="0" fontId="2" fillId="0" borderId="8" xfId="0" applyFont="1" applyBorder="1"/>
    <xf numFmtId="0" fontId="2" fillId="0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1" fillId="0" borderId="27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2" fillId="0" borderId="24" xfId="0" applyNumberFormat="1" applyFont="1" applyFill="1" applyBorder="1" applyAlignment="1"/>
    <xf numFmtId="4" fontId="2" fillId="0" borderId="24" xfId="0" applyNumberFormat="1" applyFont="1" applyBorder="1" applyAlignment="1"/>
    <xf numFmtId="4" fontId="1" fillId="0" borderId="24" xfId="0" applyNumberFormat="1" applyFont="1" applyBorder="1" applyAlignment="1"/>
    <xf numFmtId="4" fontId="1" fillId="0" borderId="24" xfId="0" applyNumberFormat="1" applyFont="1" applyFill="1" applyBorder="1" applyAlignment="1"/>
    <xf numFmtId="4" fontId="1" fillId="0" borderId="25" xfId="0" applyNumberFormat="1" applyFont="1" applyBorder="1" applyAlignment="1"/>
    <xf numFmtId="4" fontId="1" fillId="0" borderId="24" xfId="0" applyNumberFormat="1" applyFont="1" applyBorder="1"/>
    <xf numFmtId="4" fontId="1" fillId="0" borderId="26" xfId="0" applyNumberFormat="1" applyFont="1" applyBorder="1"/>
    <xf numFmtId="4" fontId="4" fillId="0" borderId="24" xfId="0" applyNumberFormat="1" applyFont="1" applyFill="1" applyBorder="1" applyAlignment="1">
      <alignment horizontal="right"/>
    </xf>
    <xf numFmtId="4" fontId="3" fillId="0" borderId="24" xfId="0" applyNumberFormat="1" applyFont="1" applyBorder="1" applyAlignment="1">
      <alignment horizontal="right"/>
    </xf>
    <xf numFmtId="4" fontId="4" fillId="0" borderId="24" xfId="0" applyNumberFormat="1" applyFont="1" applyBorder="1" applyAlignment="1">
      <alignment horizontal="right"/>
    </xf>
    <xf numFmtId="4" fontId="4" fillId="0" borderId="24" xfId="0" applyNumberFormat="1" applyFont="1" applyFill="1" applyBorder="1" applyAlignment="1"/>
    <xf numFmtId="4" fontId="4" fillId="0" borderId="24" xfId="0" applyNumberFormat="1" applyFont="1" applyBorder="1" applyAlignment="1"/>
    <xf numFmtId="4" fontId="3" fillId="0" borderId="24" xfId="0" applyNumberFormat="1" applyFont="1" applyBorder="1" applyAlignment="1"/>
    <xf numFmtId="4" fontId="3" fillId="0" borderId="24" xfId="0" applyNumberFormat="1" applyFont="1" applyFill="1" applyBorder="1" applyAlignment="1"/>
    <xf numFmtId="4" fontId="3" fillId="0" borderId="25" xfId="0" applyNumberFormat="1" applyFont="1" applyBorder="1" applyAlignment="1"/>
    <xf numFmtId="4" fontId="4" fillId="0" borderId="24" xfId="0" applyNumberFormat="1" applyFont="1" applyBorder="1"/>
    <xf numFmtId="4" fontId="3" fillId="0" borderId="24" xfId="0" applyNumberFormat="1" applyFont="1" applyBorder="1"/>
    <xf numFmtId="4" fontId="3" fillId="0" borderId="26" xfId="0" applyNumberFormat="1" applyFont="1" applyBorder="1"/>
    <xf numFmtId="0" fontId="2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0" fontId="7" fillId="0" borderId="0" xfId="0" applyFont="1"/>
    <xf numFmtId="49" fontId="2" fillId="0" borderId="15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4" fontId="2" fillId="0" borderId="24" xfId="0" applyNumberFormat="1" applyFont="1" applyBorder="1"/>
    <xf numFmtId="49" fontId="1" fillId="0" borderId="15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4" fontId="2" fillId="0" borderId="27" xfId="0" applyNumberFormat="1" applyFont="1" applyFill="1" applyBorder="1" applyAlignment="1">
      <alignment horizontal="right"/>
    </xf>
    <xf numFmtId="4" fontId="2" fillId="0" borderId="13" xfId="0" applyNumberFormat="1" applyFont="1" applyFill="1" applyBorder="1" applyAlignment="1">
      <alignment horizontal="right"/>
    </xf>
    <xf numFmtId="4" fontId="1" fillId="0" borderId="11" xfId="0" applyNumberFormat="1" applyFont="1" applyBorder="1" applyAlignment="1">
      <alignment horizontal="right"/>
    </xf>
    <xf numFmtId="0" fontId="2" fillId="0" borderId="30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0" fillId="0" borderId="14" xfId="0" applyBorder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8"/>
  <sheetViews>
    <sheetView tabSelected="1" topLeftCell="A12" workbookViewId="0">
      <selection activeCell="J31" sqref="J31"/>
    </sheetView>
  </sheetViews>
  <sheetFormatPr defaultRowHeight="15" x14ac:dyDescent="0.25"/>
  <cols>
    <col min="10" max="10" width="17.140625" customWidth="1"/>
    <col min="11" max="11" width="15.5703125" customWidth="1"/>
    <col min="12" max="13" width="21.85546875" customWidth="1"/>
  </cols>
  <sheetData>
    <row r="1" spans="1:13" ht="26.25" thickBot="1" x14ac:dyDescent="0.3">
      <c r="A1" s="99"/>
      <c r="B1" s="100"/>
      <c r="C1" s="100"/>
      <c r="D1" s="100"/>
      <c r="E1" s="100"/>
      <c r="F1" s="100"/>
      <c r="G1" s="100"/>
      <c r="H1" s="73" t="s">
        <v>0</v>
      </c>
      <c r="I1" s="74" t="s">
        <v>1</v>
      </c>
      <c r="J1" s="75" t="s">
        <v>78</v>
      </c>
      <c r="K1" s="19" t="s">
        <v>77</v>
      </c>
    </row>
    <row r="2" spans="1:13" x14ac:dyDescent="0.25">
      <c r="A2" s="72">
        <v>-22505</v>
      </c>
      <c r="B2" s="103" t="s">
        <v>2</v>
      </c>
      <c r="C2" s="103"/>
      <c r="D2" s="103"/>
      <c r="E2" s="103"/>
      <c r="F2" s="103"/>
      <c r="G2" s="103"/>
      <c r="H2" s="104"/>
      <c r="I2" s="24"/>
      <c r="J2" s="21">
        <f>J3+J4+J5+J6+J9</f>
        <v>354744090</v>
      </c>
      <c r="K2" s="21">
        <f>K3+K4+K5+K6+K7+K9+K8</f>
        <v>387422154</v>
      </c>
    </row>
    <row r="3" spans="1:13" x14ac:dyDescent="0.25">
      <c r="A3" s="96"/>
      <c r="B3" s="97"/>
      <c r="C3" s="97"/>
      <c r="D3" s="97"/>
      <c r="E3" s="97"/>
      <c r="F3" s="97"/>
      <c r="G3" s="97"/>
      <c r="H3" s="97"/>
      <c r="I3" s="25">
        <v>11</v>
      </c>
      <c r="J3" s="22">
        <f>J11+J31+J77+J90+J97+J109</f>
        <v>340962279</v>
      </c>
      <c r="K3" s="66">
        <f>K11+K31+K77+K90+K97+K109+K139</f>
        <v>339965279</v>
      </c>
    </row>
    <row r="4" spans="1:13" x14ac:dyDescent="0.25">
      <c r="A4" s="97"/>
      <c r="B4" s="97"/>
      <c r="C4" s="97"/>
      <c r="D4" s="97"/>
      <c r="E4" s="97"/>
      <c r="F4" s="97"/>
      <c r="G4" s="97"/>
      <c r="H4" s="97"/>
      <c r="I4" s="25">
        <v>52</v>
      </c>
      <c r="J4" s="22">
        <f>J124</f>
        <v>97201</v>
      </c>
      <c r="K4" s="66">
        <f>K124</f>
        <v>71875</v>
      </c>
    </row>
    <row r="5" spans="1:13" x14ac:dyDescent="0.25">
      <c r="A5" s="97"/>
      <c r="B5" s="97"/>
      <c r="C5" s="97"/>
      <c r="D5" s="97"/>
      <c r="E5" s="97"/>
      <c r="F5" s="97"/>
      <c r="G5" s="97"/>
      <c r="H5" s="97"/>
      <c r="I5" s="25">
        <v>51</v>
      </c>
      <c r="J5" s="22">
        <f>J114+J125</f>
        <v>314610</v>
      </c>
      <c r="K5" s="66">
        <f>K114+K125</f>
        <v>10000</v>
      </c>
    </row>
    <row r="6" spans="1:13" x14ac:dyDescent="0.25">
      <c r="A6" s="97"/>
      <c r="B6" s="97"/>
      <c r="C6" s="97"/>
      <c r="D6" s="97"/>
      <c r="E6" s="97"/>
      <c r="F6" s="97"/>
      <c r="G6" s="97"/>
      <c r="H6" s="97"/>
      <c r="I6" s="25">
        <v>559</v>
      </c>
      <c r="J6" s="22">
        <f>J123</f>
        <v>370000</v>
      </c>
      <c r="K6" s="66">
        <f>K123+K115</f>
        <v>110000</v>
      </c>
      <c r="M6" s="20"/>
    </row>
    <row r="7" spans="1:13" x14ac:dyDescent="0.25">
      <c r="A7" s="97"/>
      <c r="B7" s="97"/>
      <c r="C7" s="97"/>
      <c r="D7" s="97"/>
      <c r="E7" s="97"/>
      <c r="F7" s="97"/>
      <c r="G7" s="97"/>
      <c r="H7" s="97"/>
      <c r="I7" s="25">
        <v>5761</v>
      </c>
      <c r="J7" s="66">
        <f>J12</f>
        <v>0</v>
      </c>
      <c r="K7" s="66">
        <f>K12</f>
        <v>10000000</v>
      </c>
    </row>
    <row r="8" spans="1:13" x14ac:dyDescent="0.25">
      <c r="A8" s="97"/>
      <c r="B8" s="97"/>
      <c r="C8" s="97"/>
      <c r="D8" s="97"/>
      <c r="E8" s="97"/>
      <c r="F8" s="97"/>
      <c r="G8" s="97"/>
      <c r="H8" s="97"/>
      <c r="I8" s="25">
        <v>5762</v>
      </c>
      <c r="J8" s="66">
        <f>J13</f>
        <v>0</v>
      </c>
      <c r="K8" s="66">
        <f>K13</f>
        <v>24265000</v>
      </c>
    </row>
    <row r="9" spans="1:13" x14ac:dyDescent="0.25">
      <c r="A9" s="98"/>
      <c r="B9" s="98"/>
      <c r="C9" s="98"/>
      <c r="D9" s="98"/>
      <c r="E9" s="98"/>
      <c r="F9" s="98"/>
      <c r="G9" s="98"/>
      <c r="H9" s="98"/>
      <c r="I9" s="25">
        <v>43</v>
      </c>
      <c r="J9" s="70">
        <f>J138</f>
        <v>13000000</v>
      </c>
      <c r="K9" s="66">
        <v>13000000</v>
      </c>
    </row>
    <row r="10" spans="1:13" x14ac:dyDescent="0.25">
      <c r="A10" s="101" t="s">
        <v>3</v>
      </c>
      <c r="B10" s="102"/>
      <c r="C10" s="102"/>
      <c r="D10" s="102"/>
      <c r="E10" s="102"/>
      <c r="F10" s="102"/>
      <c r="G10" s="102"/>
      <c r="H10" s="102"/>
      <c r="I10" s="26"/>
      <c r="J10" s="71"/>
      <c r="K10" s="23"/>
    </row>
    <row r="11" spans="1:13" x14ac:dyDescent="0.25">
      <c r="A11" s="55" t="s">
        <v>4</v>
      </c>
      <c r="B11" s="76" t="s">
        <v>5</v>
      </c>
      <c r="C11" s="76"/>
      <c r="D11" s="76"/>
      <c r="E11" s="76"/>
      <c r="F11" s="76"/>
      <c r="G11" s="76"/>
      <c r="H11" s="12" t="s">
        <v>6</v>
      </c>
      <c r="I11" s="27">
        <v>11</v>
      </c>
      <c r="J11" s="22">
        <f t="shared" ref="J11:K11" si="0">J14</f>
        <v>3515000</v>
      </c>
      <c r="K11" s="69">
        <f t="shared" si="0"/>
        <v>2660000</v>
      </c>
    </row>
    <row r="12" spans="1:13" x14ac:dyDescent="0.25">
      <c r="A12" s="55" t="s">
        <v>4</v>
      </c>
      <c r="B12" s="76" t="s">
        <v>5</v>
      </c>
      <c r="C12" s="76"/>
      <c r="D12" s="76"/>
      <c r="E12" s="76"/>
      <c r="F12" s="76"/>
      <c r="G12" s="76"/>
      <c r="H12" s="12" t="s">
        <v>6</v>
      </c>
      <c r="I12" s="27">
        <v>5761</v>
      </c>
      <c r="J12" s="22">
        <f>J15</f>
        <v>0</v>
      </c>
      <c r="K12" s="22">
        <f>K15</f>
        <v>10000000</v>
      </c>
    </row>
    <row r="13" spans="1:13" x14ac:dyDescent="0.25">
      <c r="A13" s="55" t="s">
        <v>4</v>
      </c>
      <c r="B13" s="76" t="s">
        <v>5</v>
      </c>
      <c r="C13" s="76"/>
      <c r="D13" s="76"/>
      <c r="E13" s="76"/>
      <c r="F13" s="76"/>
      <c r="G13" s="76"/>
      <c r="H13" s="12" t="s">
        <v>6</v>
      </c>
      <c r="I13" s="27">
        <v>5762</v>
      </c>
      <c r="J13" s="22">
        <f>J16</f>
        <v>0</v>
      </c>
      <c r="K13" s="22">
        <f>K16</f>
        <v>24265000</v>
      </c>
    </row>
    <row r="14" spans="1:13" x14ac:dyDescent="0.25">
      <c r="A14" s="55">
        <v>-32</v>
      </c>
      <c r="B14" s="77" t="s">
        <v>7</v>
      </c>
      <c r="C14" s="78"/>
      <c r="D14" s="78"/>
      <c r="E14" s="78"/>
      <c r="F14" s="78"/>
      <c r="G14" s="79"/>
      <c r="H14" s="12" t="s">
        <v>6</v>
      </c>
      <c r="I14" s="27">
        <v>11</v>
      </c>
      <c r="J14" s="22">
        <f t="shared" ref="J14:K14" si="1">J17+J21+J19</f>
        <v>3515000</v>
      </c>
      <c r="K14" s="22">
        <f t="shared" si="1"/>
        <v>2660000</v>
      </c>
    </row>
    <row r="15" spans="1:13" x14ac:dyDescent="0.25">
      <c r="A15" s="55">
        <v>-32</v>
      </c>
      <c r="B15" s="77" t="s">
        <v>7</v>
      </c>
      <c r="C15" s="78"/>
      <c r="D15" s="78"/>
      <c r="E15" s="78"/>
      <c r="F15" s="78"/>
      <c r="G15" s="79"/>
      <c r="H15" s="12" t="s">
        <v>6</v>
      </c>
      <c r="I15" s="27">
        <v>5761</v>
      </c>
      <c r="J15" s="22">
        <f>J22</f>
        <v>0</v>
      </c>
      <c r="K15" s="22">
        <f>K22</f>
        <v>10000000</v>
      </c>
    </row>
    <row r="16" spans="1:13" x14ac:dyDescent="0.25">
      <c r="A16" s="55">
        <v>-32</v>
      </c>
      <c r="B16" s="77" t="s">
        <v>7</v>
      </c>
      <c r="C16" s="78"/>
      <c r="D16" s="78"/>
      <c r="E16" s="78"/>
      <c r="F16" s="78"/>
      <c r="G16" s="79"/>
      <c r="H16" s="12" t="s">
        <v>6</v>
      </c>
      <c r="I16" s="27">
        <v>5762</v>
      </c>
      <c r="J16" s="22">
        <f>J23</f>
        <v>0</v>
      </c>
      <c r="K16" s="22">
        <f>K23</f>
        <v>24265000</v>
      </c>
    </row>
    <row r="17" spans="1:11" x14ac:dyDescent="0.25">
      <c r="A17" s="55">
        <v>-321</v>
      </c>
      <c r="B17" s="76" t="s">
        <v>8</v>
      </c>
      <c r="C17" s="76"/>
      <c r="D17" s="76"/>
      <c r="E17" s="76"/>
      <c r="F17" s="76"/>
      <c r="G17" s="76"/>
      <c r="H17" s="12" t="s">
        <v>6</v>
      </c>
      <c r="I17" s="27">
        <v>11</v>
      </c>
      <c r="J17" s="22">
        <f t="shared" ref="J17:K17" si="2">J18</f>
        <v>100000</v>
      </c>
      <c r="K17" s="22">
        <f t="shared" si="2"/>
        <v>100000</v>
      </c>
    </row>
    <row r="18" spans="1:11" x14ac:dyDescent="0.25">
      <c r="A18" s="56">
        <v>3211</v>
      </c>
      <c r="B18" s="81" t="s">
        <v>9</v>
      </c>
      <c r="C18" s="81"/>
      <c r="D18" s="81"/>
      <c r="E18" s="81"/>
      <c r="F18" s="81"/>
      <c r="G18" s="81"/>
      <c r="H18" s="4" t="s">
        <v>6</v>
      </c>
      <c r="I18" s="28">
        <v>11</v>
      </c>
      <c r="J18" s="23">
        <v>100000</v>
      </c>
      <c r="K18" s="45">
        <v>100000</v>
      </c>
    </row>
    <row r="19" spans="1:11" x14ac:dyDescent="0.25">
      <c r="A19" s="55">
        <v>-322</v>
      </c>
      <c r="B19" s="80" t="s">
        <v>10</v>
      </c>
      <c r="C19" s="80"/>
      <c r="D19" s="80"/>
      <c r="E19" s="80"/>
      <c r="F19" s="80"/>
      <c r="G19" s="80"/>
      <c r="H19" s="2" t="s">
        <v>6</v>
      </c>
      <c r="I19" s="29">
        <v>11</v>
      </c>
      <c r="J19" s="33">
        <f t="shared" ref="J19:K19" si="3">J20</f>
        <v>20000</v>
      </c>
      <c r="K19" s="33">
        <f t="shared" si="3"/>
        <v>10000</v>
      </c>
    </row>
    <row r="20" spans="1:11" x14ac:dyDescent="0.25">
      <c r="A20" s="56">
        <v>3222</v>
      </c>
      <c r="B20" s="81" t="s">
        <v>11</v>
      </c>
      <c r="C20" s="81"/>
      <c r="D20" s="81"/>
      <c r="E20" s="81"/>
      <c r="F20" s="81"/>
      <c r="G20" s="81"/>
      <c r="H20" s="4" t="s">
        <v>6</v>
      </c>
      <c r="I20" s="28">
        <v>11</v>
      </c>
      <c r="J20" s="23">
        <v>20000</v>
      </c>
      <c r="K20" s="45">
        <v>10000</v>
      </c>
    </row>
    <row r="21" spans="1:11" x14ac:dyDescent="0.25">
      <c r="A21" s="55">
        <v>-323</v>
      </c>
      <c r="B21" s="80" t="s">
        <v>12</v>
      </c>
      <c r="C21" s="80"/>
      <c r="D21" s="80"/>
      <c r="E21" s="80"/>
      <c r="F21" s="80"/>
      <c r="G21" s="80"/>
      <c r="H21" s="2" t="s">
        <v>6</v>
      </c>
      <c r="I21" s="29">
        <v>11</v>
      </c>
      <c r="J21" s="33">
        <f t="shared" ref="J21:K21" si="4">J24+J25+J28+J29+J30</f>
        <v>3395000</v>
      </c>
      <c r="K21" s="33">
        <f t="shared" si="4"/>
        <v>2550000</v>
      </c>
    </row>
    <row r="22" spans="1:11" x14ac:dyDescent="0.25">
      <c r="A22" s="55">
        <v>-323</v>
      </c>
      <c r="B22" s="80" t="s">
        <v>12</v>
      </c>
      <c r="C22" s="80"/>
      <c r="D22" s="80"/>
      <c r="E22" s="80"/>
      <c r="F22" s="80"/>
      <c r="G22" s="80"/>
      <c r="H22" s="2" t="s">
        <v>6</v>
      </c>
      <c r="I22" s="29">
        <v>5761</v>
      </c>
      <c r="J22" s="33">
        <f>J26</f>
        <v>0</v>
      </c>
      <c r="K22" s="33">
        <f>K26</f>
        <v>10000000</v>
      </c>
    </row>
    <row r="23" spans="1:11" x14ac:dyDescent="0.25">
      <c r="A23" s="55">
        <v>-323</v>
      </c>
      <c r="B23" s="80" t="s">
        <v>12</v>
      </c>
      <c r="C23" s="80"/>
      <c r="D23" s="80"/>
      <c r="E23" s="80"/>
      <c r="F23" s="80"/>
      <c r="G23" s="80"/>
      <c r="H23" s="2" t="s">
        <v>6</v>
      </c>
      <c r="I23" s="29">
        <v>5762</v>
      </c>
      <c r="J23" s="33">
        <f>J27</f>
        <v>0</v>
      </c>
      <c r="K23" s="33">
        <f>K27</f>
        <v>24265000</v>
      </c>
    </row>
    <row r="24" spans="1:11" x14ac:dyDescent="0.25">
      <c r="A24" s="56">
        <v>3233</v>
      </c>
      <c r="B24" s="81" t="s">
        <v>13</v>
      </c>
      <c r="C24" s="81"/>
      <c r="D24" s="81"/>
      <c r="E24" s="81"/>
      <c r="F24" s="81"/>
      <c r="G24" s="81"/>
      <c r="H24" s="4" t="s">
        <v>6</v>
      </c>
      <c r="I24" s="28">
        <v>11</v>
      </c>
      <c r="J24" s="23">
        <v>10000</v>
      </c>
      <c r="K24" s="45">
        <v>10000</v>
      </c>
    </row>
    <row r="25" spans="1:11" x14ac:dyDescent="0.25">
      <c r="A25" s="56">
        <v>3234</v>
      </c>
      <c r="B25" s="81" t="s">
        <v>14</v>
      </c>
      <c r="C25" s="81"/>
      <c r="D25" s="81"/>
      <c r="E25" s="81"/>
      <c r="F25" s="81"/>
      <c r="G25" s="81"/>
      <c r="H25" s="4" t="s">
        <v>6</v>
      </c>
      <c r="I25" s="28">
        <v>11</v>
      </c>
      <c r="J25" s="23">
        <v>3325000</v>
      </c>
      <c r="K25" s="45">
        <v>2500000</v>
      </c>
    </row>
    <row r="26" spans="1:11" x14ac:dyDescent="0.25">
      <c r="A26" s="56">
        <v>3234</v>
      </c>
      <c r="B26" s="81" t="s">
        <v>14</v>
      </c>
      <c r="C26" s="81"/>
      <c r="D26" s="81"/>
      <c r="E26" s="81"/>
      <c r="F26" s="81"/>
      <c r="G26" s="81"/>
      <c r="H26" s="4" t="s">
        <v>6</v>
      </c>
      <c r="I26" s="28">
        <v>5761</v>
      </c>
      <c r="J26" s="23">
        <v>0</v>
      </c>
      <c r="K26" s="45">
        <v>10000000</v>
      </c>
    </row>
    <row r="27" spans="1:11" x14ac:dyDescent="0.25">
      <c r="A27" s="56">
        <v>3234</v>
      </c>
      <c r="B27" s="81" t="s">
        <v>14</v>
      </c>
      <c r="C27" s="81"/>
      <c r="D27" s="81"/>
      <c r="E27" s="81"/>
      <c r="F27" s="81"/>
      <c r="G27" s="81"/>
      <c r="H27" s="4" t="s">
        <v>6</v>
      </c>
      <c r="I27" s="28">
        <v>5762</v>
      </c>
      <c r="J27" s="23">
        <v>0</v>
      </c>
      <c r="K27" s="45">
        <v>24265000</v>
      </c>
    </row>
    <row r="28" spans="1:11" x14ac:dyDescent="0.25">
      <c r="A28" s="56">
        <v>3235</v>
      </c>
      <c r="B28" s="81" t="s">
        <v>15</v>
      </c>
      <c r="C28" s="81"/>
      <c r="D28" s="81"/>
      <c r="E28" s="81"/>
      <c r="F28" s="81"/>
      <c r="G28" s="81"/>
      <c r="H28" s="4" t="s">
        <v>6</v>
      </c>
      <c r="I28" s="4" t="s">
        <v>6</v>
      </c>
      <c r="J28" s="23">
        <v>20000</v>
      </c>
      <c r="K28" s="45">
        <v>10000</v>
      </c>
    </row>
    <row r="29" spans="1:11" x14ac:dyDescent="0.25">
      <c r="A29" s="56">
        <v>3237</v>
      </c>
      <c r="B29" s="81" t="s">
        <v>16</v>
      </c>
      <c r="C29" s="81"/>
      <c r="D29" s="81"/>
      <c r="E29" s="81"/>
      <c r="F29" s="81"/>
      <c r="G29" s="81"/>
      <c r="H29" s="4" t="s">
        <v>6</v>
      </c>
      <c r="I29" s="28">
        <v>11</v>
      </c>
      <c r="J29" s="23">
        <v>20000</v>
      </c>
      <c r="K29" s="45">
        <v>20000</v>
      </c>
    </row>
    <row r="30" spans="1:11" x14ac:dyDescent="0.25">
      <c r="A30" s="56">
        <v>3239</v>
      </c>
      <c r="B30" s="81" t="s">
        <v>17</v>
      </c>
      <c r="C30" s="81"/>
      <c r="D30" s="81"/>
      <c r="E30" s="81"/>
      <c r="F30" s="81"/>
      <c r="G30" s="81"/>
      <c r="H30" s="4" t="s">
        <v>6</v>
      </c>
      <c r="I30" s="28">
        <v>11</v>
      </c>
      <c r="J30" s="23">
        <v>20000</v>
      </c>
      <c r="K30" s="45">
        <v>10000</v>
      </c>
    </row>
    <row r="31" spans="1:11" x14ac:dyDescent="0.25">
      <c r="A31" s="55" t="s">
        <v>18</v>
      </c>
      <c r="B31" s="76" t="s">
        <v>19</v>
      </c>
      <c r="C31" s="76"/>
      <c r="D31" s="76"/>
      <c r="E31" s="76"/>
      <c r="F31" s="76"/>
      <c r="G31" s="76"/>
      <c r="H31" s="12" t="s">
        <v>6</v>
      </c>
      <c r="I31" s="27">
        <v>11</v>
      </c>
      <c r="J31" s="22">
        <f t="shared" ref="J31" si="5">J32+J40+J72</f>
        <v>317917279</v>
      </c>
      <c r="K31" s="44">
        <f>K32+K40+K72</f>
        <v>316675279</v>
      </c>
    </row>
    <row r="32" spans="1:11" x14ac:dyDescent="0.25">
      <c r="A32" s="59">
        <v>-31</v>
      </c>
      <c r="B32" s="105" t="s">
        <v>20</v>
      </c>
      <c r="C32" s="78"/>
      <c r="D32" s="78"/>
      <c r="E32" s="78"/>
      <c r="F32" s="78"/>
      <c r="G32" s="79"/>
      <c r="H32" s="12" t="s">
        <v>6</v>
      </c>
      <c r="I32" s="13" t="s">
        <v>21</v>
      </c>
      <c r="J32" s="22">
        <f>J33+J36+J38</f>
        <v>254989060</v>
      </c>
      <c r="K32" s="44">
        <f>K33+K36+K38</f>
        <v>251494060</v>
      </c>
    </row>
    <row r="33" spans="1:12" x14ac:dyDescent="0.25">
      <c r="A33" s="55">
        <v>-311</v>
      </c>
      <c r="B33" s="80" t="s">
        <v>22</v>
      </c>
      <c r="C33" s="80"/>
      <c r="D33" s="80"/>
      <c r="E33" s="80"/>
      <c r="F33" s="80"/>
      <c r="G33" s="80"/>
      <c r="H33" s="2" t="s">
        <v>6</v>
      </c>
      <c r="I33" s="29">
        <v>11</v>
      </c>
      <c r="J33" s="33">
        <f t="shared" ref="J33" si="6">J34+J35</f>
        <v>212436944</v>
      </c>
      <c r="K33" s="46">
        <f>K34+K35</f>
        <v>209436944</v>
      </c>
    </row>
    <row r="34" spans="1:12" x14ac:dyDescent="0.25">
      <c r="A34" s="3">
        <v>3111</v>
      </c>
      <c r="B34" s="81" t="s">
        <v>23</v>
      </c>
      <c r="C34" s="81"/>
      <c r="D34" s="81"/>
      <c r="E34" s="81"/>
      <c r="F34" s="81"/>
      <c r="G34" s="81"/>
      <c r="H34" s="4" t="s">
        <v>6</v>
      </c>
      <c r="I34" s="28">
        <v>11</v>
      </c>
      <c r="J34" s="23">
        <v>210436944</v>
      </c>
      <c r="K34" s="45">
        <v>207436944</v>
      </c>
    </row>
    <row r="35" spans="1:12" x14ac:dyDescent="0.25">
      <c r="A35" s="3">
        <v>3113</v>
      </c>
      <c r="B35" s="81" t="s">
        <v>24</v>
      </c>
      <c r="C35" s="81"/>
      <c r="D35" s="81"/>
      <c r="E35" s="81"/>
      <c r="F35" s="81"/>
      <c r="G35" s="81"/>
      <c r="H35" s="4" t="s">
        <v>6</v>
      </c>
      <c r="I35" s="28">
        <v>11</v>
      </c>
      <c r="J35" s="23">
        <v>2000000</v>
      </c>
      <c r="K35" s="45">
        <v>2000000</v>
      </c>
      <c r="L35" s="20"/>
    </row>
    <row r="36" spans="1:12" x14ac:dyDescent="0.25">
      <c r="A36" s="1">
        <v>-312</v>
      </c>
      <c r="B36" s="80" t="s">
        <v>25</v>
      </c>
      <c r="C36" s="80"/>
      <c r="D36" s="80"/>
      <c r="E36" s="80"/>
      <c r="F36" s="80"/>
      <c r="G36" s="80"/>
      <c r="H36" s="2" t="s">
        <v>6</v>
      </c>
      <c r="I36" s="29">
        <v>11</v>
      </c>
      <c r="J36" s="33">
        <f t="shared" ref="J36:K36" si="7">J37</f>
        <v>7500000</v>
      </c>
      <c r="K36" s="33">
        <f t="shared" si="7"/>
        <v>7500000</v>
      </c>
      <c r="L36" s="20"/>
    </row>
    <row r="37" spans="1:12" x14ac:dyDescent="0.25">
      <c r="A37" s="3">
        <v>3121</v>
      </c>
      <c r="B37" s="81" t="s">
        <v>25</v>
      </c>
      <c r="C37" s="81"/>
      <c r="D37" s="81"/>
      <c r="E37" s="81"/>
      <c r="F37" s="81"/>
      <c r="G37" s="81"/>
      <c r="H37" s="4" t="s">
        <v>6</v>
      </c>
      <c r="I37" s="28">
        <v>11</v>
      </c>
      <c r="J37" s="23">
        <v>7500000</v>
      </c>
      <c r="K37" s="45">
        <v>7500000</v>
      </c>
    </row>
    <row r="38" spans="1:12" x14ac:dyDescent="0.25">
      <c r="A38" s="1">
        <v>-313</v>
      </c>
      <c r="B38" s="80" t="s">
        <v>26</v>
      </c>
      <c r="C38" s="80"/>
      <c r="D38" s="80"/>
      <c r="E38" s="80"/>
      <c r="F38" s="80"/>
      <c r="G38" s="80"/>
      <c r="H38" s="2" t="s">
        <v>6</v>
      </c>
      <c r="I38" s="29">
        <v>11</v>
      </c>
      <c r="J38" s="33">
        <f>J39</f>
        <v>35052116</v>
      </c>
      <c r="K38" s="46">
        <f>K39</f>
        <v>34557116</v>
      </c>
    </row>
    <row r="39" spans="1:12" x14ac:dyDescent="0.25">
      <c r="A39" s="3">
        <v>3132</v>
      </c>
      <c r="B39" s="81" t="s">
        <v>27</v>
      </c>
      <c r="C39" s="81"/>
      <c r="D39" s="81"/>
      <c r="E39" s="81"/>
      <c r="F39" s="81"/>
      <c r="G39" s="81"/>
      <c r="H39" s="4" t="s">
        <v>6</v>
      </c>
      <c r="I39" s="28">
        <v>11</v>
      </c>
      <c r="J39" s="34">
        <v>35052116</v>
      </c>
      <c r="K39" s="45">
        <v>34557116</v>
      </c>
    </row>
    <row r="40" spans="1:12" x14ac:dyDescent="0.25">
      <c r="A40" s="55">
        <v>-32</v>
      </c>
      <c r="B40" s="77" t="s">
        <v>7</v>
      </c>
      <c r="C40" s="78"/>
      <c r="D40" s="78"/>
      <c r="E40" s="78"/>
      <c r="F40" s="78"/>
      <c r="G40" s="79"/>
      <c r="H40" s="12" t="s">
        <v>6</v>
      </c>
      <c r="I40" s="27">
        <v>11</v>
      </c>
      <c r="J40" s="22">
        <f t="shared" ref="J40:K40" si="8">J41+J46+J53+J63+J65</f>
        <v>62863219</v>
      </c>
      <c r="K40" s="22">
        <f t="shared" si="8"/>
        <v>65159219</v>
      </c>
    </row>
    <row r="41" spans="1:12" x14ac:dyDescent="0.25">
      <c r="A41" s="1">
        <v>-321</v>
      </c>
      <c r="B41" s="80" t="s">
        <v>8</v>
      </c>
      <c r="C41" s="80"/>
      <c r="D41" s="80"/>
      <c r="E41" s="80"/>
      <c r="F41" s="80"/>
      <c r="G41" s="80"/>
      <c r="H41" s="2" t="s">
        <v>6</v>
      </c>
      <c r="I41" s="29">
        <v>11</v>
      </c>
      <c r="J41" s="33">
        <f t="shared" ref="J41" si="9">J42+J43+J44+J45</f>
        <v>8860000</v>
      </c>
      <c r="K41" s="46">
        <f>K42+K43+K44+K45</f>
        <v>8860000</v>
      </c>
    </row>
    <row r="42" spans="1:12" x14ac:dyDescent="0.25">
      <c r="A42" s="3">
        <v>3211</v>
      </c>
      <c r="B42" s="81" t="s">
        <v>9</v>
      </c>
      <c r="C42" s="81"/>
      <c r="D42" s="81"/>
      <c r="E42" s="81"/>
      <c r="F42" s="81"/>
      <c r="G42" s="81"/>
      <c r="H42" s="4" t="s">
        <v>6</v>
      </c>
      <c r="I42" s="28">
        <v>11</v>
      </c>
      <c r="J42" s="23">
        <v>2300000</v>
      </c>
      <c r="K42" s="45">
        <v>2300000</v>
      </c>
    </row>
    <row r="43" spans="1:12" x14ac:dyDescent="0.25">
      <c r="A43" s="3">
        <v>3212</v>
      </c>
      <c r="B43" s="81" t="s">
        <v>28</v>
      </c>
      <c r="C43" s="81"/>
      <c r="D43" s="81"/>
      <c r="E43" s="81"/>
      <c r="F43" s="81"/>
      <c r="G43" s="81"/>
      <c r="H43" s="4" t="s">
        <v>6</v>
      </c>
      <c r="I43" s="28">
        <v>11</v>
      </c>
      <c r="J43" s="23">
        <v>6500000</v>
      </c>
      <c r="K43" s="45">
        <v>6500000</v>
      </c>
    </row>
    <row r="44" spans="1:12" x14ac:dyDescent="0.25">
      <c r="A44" s="3">
        <v>3213</v>
      </c>
      <c r="B44" s="81" t="s">
        <v>29</v>
      </c>
      <c r="C44" s="81"/>
      <c r="D44" s="81"/>
      <c r="E44" s="81"/>
      <c r="F44" s="81"/>
      <c r="G44" s="81"/>
      <c r="H44" s="4" t="s">
        <v>6</v>
      </c>
      <c r="I44" s="28">
        <v>11</v>
      </c>
      <c r="J44" s="23">
        <v>40000</v>
      </c>
      <c r="K44" s="45">
        <v>40000</v>
      </c>
    </row>
    <row r="45" spans="1:12" x14ac:dyDescent="0.25">
      <c r="A45" s="3">
        <v>3214</v>
      </c>
      <c r="B45" s="81" t="s">
        <v>30</v>
      </c>
      <c r="C45" s="81"/>
      <c r="D45" s="81"/>
      <c r="E45" s="81"/>
      <c r="F45" s="81"/>
      <c r="G45" s="81"/>
      <c r="H45" s="4" t="s">
        <v>6</v>
      </c>
      <c r="I45" s="28">
        <v>11</v>
      </c>
      <c r="J45" s="35">
        <v>20000</v>
      </c>
      <c r="K45" s="45">
        <v>20000</v>
      </c>
    </row>
    <row r="46" spans="1:12" x14ac:dyDescent="0.25">
      <c r="A46" s="1">
        <v>-322</v>
      </c>
      <c r="B46" s="80" t="s">
        <v>10</v>
      </c>
      <c r="C46" s="80"/>
      <c r="D46" s="80"/>
      <c r="E46" s="80"/>
      <c r="F46" s="80"/>
      <c r="G46" s="80"/>
      <c r="H46" s="2" t="s">
        <v>6</v>
      </c>
      <c r="I46" s="29">
        <v>11</v>
      </c>
      <c r="J46" s="33">
        <f t="shared" ref="J46" si="10">J47+J48+J49+J50+J51+J52</f>
        <v>13234279</v>
      </c>
      <c r="K46" s="46">
        <f>K47+K48+K49+K50+K51+K52</f>
        <v>13534279</v>
      </c>
    </row>
    <row r="47" spans="1:12" x14ac:dyDescent="0.25">
      <c r="A47" s="3">
        <v>3221</v>
      </c>
      <c r="B47" s="81" t="s">
        <v>31</v>
      </c>
      <c r="C47" s="81"/>
      <c r="D47" s="81"/>
      <c r="E47" s="81"/>
      <c r="F47" s="81"/>
      <c r="G47" s="81"/>
      <c r="H47" s="4" t="s">
        <v>6</v>
      </c>
      <c r="I47" s="28">
        <v>11</v>
      </c>
      <c r="J47" s="34">
        <v>1600000</v>
      </c>
      <c r="K47" s="45">
        <v>1900000</v>
      </c>
    </row>
    <row r="48" spans="1:12" x14ac:dyDescent="0.25">
      <c r="A48" s="3">
        <v>3222</v>
      </c>
      <c r="B48" s="81" t="s">
        <v>11</v>
      </c>
      <c r="C48" s="81"/>
      <c r="D48" s="81"/>
      <c r="E48" s="81"/>
      <c r="F48" s="81"/>
      <c r="G48" s="81"/>
      <c r="H48" s="4" t="s">
        <v>6</v>
      </c>
      <c r="I48" s="28">
        <v>11</v>
      </c>
      <c r="J48" s="34">
        <v>10000</v>
      </c>
      <c r="K48" s="45">
        <v>10000</v>
      </c>
    </row>
    <row r="49" spans="1:11" x14ac:dyDescent="0.25">
      <c r="A49" s="5">
        <v>3223</v>
      </c>
      <c r="B49" s="95" t="s">
        <v>32</v>
      </c>
      <c r="C49" s="95"/>
      <c r="D49" s="95"/>
      <c r="E49" s="95"/>
      <c r="F49" s="95"/>
      <c r="G49" s="95"/>
      <c r="H49" s="6" t="s">
        <v>6</v>
      </c>
      <c r="I49" s="30">
        <v>11</v>
      </c>
      <c r="J49" s="34">
        <v>10394279</v>
      </c>
      <c r="K49" s="45">
        <v>10394279</v>
      </c>
    </row>
    <row r="50" spans="1:11" x14ac:dyDescent="0.25">
      <c r="A50" s="3">
        <v>3224</v>
      </c>
      <c r="B50" s="81" t="s">
        <v>33</v>
      </c>
      <c r="C50" s="81"/>
      <c r="D50" s="81"/>
      <c r="E50" s="81"/>
      <c r="F50" s="81"/>
      <c r="G50" s="81"/>
      <c r="H50" s="4" t="s">
        <v>6</v>
      </c>
      <c r="I50" s="28">
        <v>11</v>
      </c>
      <c r="J50" s="34">
        <v>30000</v>
      </c>
      <c r="K50" s="45">
        <v>30000</v>
      </c>
    </row>
    <row r="51" spans="1:11" x14ac:dyDescent="0.25">
      <c r="A51" s="3">
        <v>3225</v>
      </c>
      <c r="B51" s="81" t="s">
        <v>34</v>
      </c>
      <c r="C51" s="81"/>
      <c r="D51" s="81"/>
      <c r="E51" s="81"/>
      <c r="F51" s="81"/>
      <c r="G51" s="81"/>
      <c r="H51" s="4" t="s">
        <v>6</v>
      </c>
      <c r="I51" s="28">
        <v>11</v>
      </c>
      <c r="J51" s="34">
        <v>900000</v>
      </c>
      <c r="K51" s="45">
        <v>900000</v>
      </c>
    </row>
    <row r="52" spans="1:11" x14ac:dyDescent="0.25">
      <c r="A52" s="3">
        <v>3227</v>
      </c>
      <c r="B52" s="81" t="s">
        <v>35</v>
      </c>
      <c r="C52" s="81"/>
      <c r="D52" s="81"/>
      <c r="E52" s="81"/>
      <c r="F52" s="81"/>
      <c r="G52" s="81"/>
      <c r="H52" s="4" t="s">
        <v>6</v>
      </c>
      <c r="I52" s="28">
        <v>11</v>
      </c>
      <c r="J52" s="34">
        <v>300000</v>
      </c>
      <c r="K52" s="45">
        <v>300000</v>
      </c>
    </row>
    <row r="53" spans="1:11" x14ac:dyDescent="0.25">
      <c r="A53" s="1">
        <v>-323</v>
      </c>
      <c r="B53" s="80" t="s">
        <v>12</v>
      </c>
      <c r="C53" s="80"/>
      <c r="D53" s="80"/>
      <c r="E53" s="80"/>
      <c r="F53" s="80"/>
      <c r="G53" s="80"/>
      <c r="H53" s="2" t="s">
        <v>6</v>
      </c>
      <c r="I53" s="29">
        <v>11</v>
      </c>
      <c r="J53" s="33">
        <f t="shared" ref="J53" si="11">J54+J55+J56+J57+J58+J59+J60+J61+J62</f>
        <v>36258000</v>
      </c>
      <c r="K53" s="46">
        <f>K54+K55+K56+K57+K58+K59+K60+K61+K62</f>
        <v>38353000</v>
      </c>
    </row>
    <row r="54" spans="1:11" x14ac:dyDescent="0.25">
      <c r="A54" s="3">
        <v>3231</v>
      </c>
      <c r="B54" s="81" t="s">
        <v>36</v>
      </c>
      <c r="C54" s="81"/>
      <c r="D54" s="81"/>
      <c r="E54" s="81"/>
      <c r="F54" s="81"/>
      <c r="G54" s="81"/>
      <c r="H54" s="4" t="s">
        <v>6</v>
      </c>
      <c r="I54" s="28">
        <v>11</v>
      </c>
      <c r="J54" s="23">
        <v>6200000</v>
      </c>
      <c r="K54" s="45">
        <v>6200000</v>
      </c>
    </row>
    <row r="55" spans="1:11" x14ac:dyDescent="0.25">
      <c r="A55" s="3">
        <v>3232</v>
      </c>
      <c r="B55" s="81" t="s">
        <v>37</v>
      </c>
      <c r="C55" s="81"/>
      <c r="D55" s="81"/>
      <c r="E55" s="81"/>
      <c r="F55" s="81"/>
      <c r="G55" s="81"/>
      <c r="H55" s="4" t="s">
        <v>6</v>
      </c>
      <c r="I55" s="28">
        <v>11</v>
      </c>
      <c r="J55" s="23">
        <v>4700000</v>
      </c>
      <c r="K55" s="45">
        <v>5200000</v>
      </c>
    </row>
    <row r="56" spans="1:11" x14ac:dyDescent="0.25">
      <c r="A56" s="3">
        <v>3233</v>
      </c>
      <c r="B56" s="81" t="s">
        <v>13</v>
      </c>
      <c r="C56" s="81"/>
      <c r="D56" s="81"/>
      <c r="E56" s="81"/>
      <c r="F56" s="81"/>
      <c r="G56" s="81"/>
      <c r="H56" s="4" t="s">
        <v>6</v>
      </c>
      <c r="I56" s="28">
        <v>11</v>
      </c>
      <c r="J56" s="23">
        <v>200000</v>
      </c>
      <c r="K56" s="45">
        <v>370000</v>
      </c>
    </row>
    <row r="57" spans="1:11" x14ac:dyDescent="0.25">
      <c r="A57" s="3">
        <v>3234</v>
      </c>
      <c r="B57" s="81" t="s">
        <v>14</v>
      </c>
      <c r="C57" s="81"/>
      <c r="D57" s="81"/>
      <c r="E57" s="81"/>
      <c r="F57" s="81"/>
      <c r="G57" s="81"/>
      <c r="H57" s="4" t="s">
        <v>6</v>
      </c>
      <c r="I57" s="28">
        <v>11</v>
      </c>
      <c r="J57" s="23">
        <v>1150000</v>
      </c>
      <c r="K57" s="45">
        <v>1150000</v>
      </c>
    </row>
    <row r="58" spans="1:11" x14ac:dyDescent="0.25">
      <c r="A58" s="3">
        <v>3235</v>
      </c>
      <c r="B58" s="81" t="s">
        <v>15</v>
      </c>
      <c r="C58" s="81"/>
      <c r="D58" s="81"/>
      <c r="E58" s="81"/>
      <c r="F58" s="81"/>
      <c r="G58" s="81"/>
      <c r="H58" s="4" t="s">
        <v>6</v>
      </c>
      <c r="I58" s="28">
        <v>11</v>
      </c>
      <c r="J58" s="23">
        <v>14055500</v>
      </c>
      <c r="K58" s="45">
        <v>14555500</v>
      </c>
    </row>
    <row r="59" spans="1:11" x14ac:dyDescent="0.25">
      <c r="A59" s="3">
        <v>3236</v>
      </c>
      <c r="B59" s="81" t="s">
        <v>38</v>
      </c>
      <c r="C59" s="81"/>
      <c r="D59" s="81"/>
      <c r="E59" s="81"/>
      <c r="F59" s="81"/>
      <c r="G59" s="81"/>
      <c r="H59" s="4" t="s">
        <v>6</v>
      </c>
      <c r="I59" s="28">
        <v>11</v>
      </c>
      <c r="J59" s="23">
        <v>2000000</v>
      </c>
      <c r="K59" s="45">
        <v>2200000</v>
      </c>
    </row>
    <row r="60" spans="1:11" x14ac:dyDescent="0.25">
      <c r="A60" s="3">
        <v>3237</v>
      </c>
      <c r="B60" s="81" t="s">
        <v>16</v>
      </c>
      <c r="C60" s="81"/>
      <c r="D60" s="81"/>
      <c r="E60" s="81"/>
      <c r="F60" s="81"/>
      <c r="G60" s="81"/>
      <c r="H60" s="4" t="s">
        <v>6</v>
      </c>
      <c r="I60" s="28">
        <v>11</v>
      </c>
      <c r="J60" s="23">
        <v>1800000</v>
      </c>
      <c r="K60" s="45">
        <v>2300000</v>
      </c>
    </row>
    <row r="61" spans="1:11" x14ac:dyDescent="0.25">
      <c r="A61" s="3">
        <v>3238</v>
      </c>
      <c r="B61" s="86" t="s">
        <v>39</v>
      </c>
      <c r="C61" s="93"/>
      <c r="D61" s="93"/>
      <c r="E61" s="93"/>
      <c r="F61" s="93"/>
      <c r="G61" s="94"/>
      <c r="H61" s="4" t="s">
        <v>6</v>
      </c>
      <c r="I61" s="28">
        <v>11</v>
      </c>
      <c r="J61" s="23">
        <v>10000</v>
      </c>
      <c r="K61" s="45">
        <v>10000</v>
      </c>
    </row>
    <row r="62" spans="1:11" x14ac:dyDescent="0.25">
      <c r="A62" s="3">
        <v>3239</v>
      </c>
      <c r="B62" s="81" t="s">
        <v>40</v>
      </c>
      <c r="C62" s="81"/>
      <c r="D62" s="81"/>
      <c r="E62" s="81"/>
      <c r="F62" s="81"/>
      <c r="G62" s="81"/>
      <c r="H62" s="4" t="s">
        <v>6</v>
      </c>
      <c r="I62" s="28">
        <v>11</v>
      </c>
      <c r="J62" s="23">
        <v>6142500</v>
      </c>
      <c r="K62" s="45">
        <v>6367500</v>
      </c>
    </row>
    <row r="63" spans="1:11" x14ac:dyDescent="0.25">
      <c r="A63" s="1">
        <v>-324</v>
      </c>
      <c r="B63" s="80" t="s">
        <v>41</v>
      </c>
      <c r="C63" s="80"/>
      <c r="D63" s="80"/>
      <c r="E63" s="80"/>
      <c r="F63" s="80"/>
      <c r="G63" s="80"/>
      <c r="H63" s="2" t="s">
        <v>6</v>
      </c>
      <c r="I63" s="29">
        <v>11</v>
      </c>
      <c r="J63" s="33">
        <f t="shared" ref="J63:K63" si="12" xml:space="preserve"> J64</f>
        <v>20000</v>
      </c>
      <c r="K63" s="33">
        <f t="shared" si="12"/>
        <v>1000</v>
      </c>
    </row>
    <row r="64" spans="1:11" x14ac:dyDescent="0.25">
      <c r="A64" s="3">
        <v>3241</v>
      </c>
      <c r="B64" s="81" t="s">
        <v>41</v>
      </c>
      <c r="C64" s="81"/>
      <c r="D64" s="81"/>
      <c r="E64" s="81"/>
      <c r="F64" s="81"/>
      <c r="G64" s="81"/>
      <c r="H64" s="4" t="s">
        <v>6</v>
      </c>
      <c r="I64" s="28">
        <v>11</v>
      </c>
      <c r="J64" s="23">
        <v>20000</v>
      </c>
      <c r="K64" s="45">
        <v>1000</v>
      </c>
    </row>
    <row r="65" spans="1:11" x14ac:dyDescent="0.25">
      <c r="A65" s="1">
        <v>-329</v>
      </c>
      <c r="B65" s="80" t="s">
        <v>42</v>
      </c>
      <c r="C65" s="80"/>
      <c r="D65" s="80"/>
      <c r="E65" s="80"/>
      <c r="F65" s="80"/>
      <c r="G65" s="80"/>
      <c r="H65" s="2" t="s">
        <v>6</v>
      </c>
      <c r="I65" s="29">
        <v>11</v>
      </c>
      <c r="J65" s="33">
        <f t="shared" ref="J65" si="13">J66+J67+J68+J69+J70+J71</f>
        <v>4490940</v>
      </c>
      <c r="K65" s="46">
        <f>K66++K67+K68+K69+K70+K71</f>
        <v>4410940</v>
      </c>
    </row>
    <row r="66" spans="1:11" x14ac:dyDescent="0.25">
      <c r="A66" s="3">
        <v>3292</v>
      </c>
      <c r="B66" s="81" t="s">
        <v>43</v>
      </c>
      <c r="C66" s="81"/>
      <c r="D66" s="81"/>
      <c r="E66" s="81"/>
      <c r="F66" s="81"/>
      <c r="G66" s="81"/>
      <c r="H66" s="4" t="s">
        <v>6</v>
      </c>
      <c r="I66" s="28">
        <v>11</v>
      </c>
      <c r="J66" s="23">
        <v>300000</v>
      </c>
      <c r="K66" s="45">
        <v>300000</v>
      </c>
    </row>
    <row r="67" spans="1:11" x14ac:dyDescent="0.25">
      <c r="A67" s="3">
        <v>3293</v>
      </c>
      <c r="B67" s="81" t="s">
        <v>44</v>
      </c>
      <c r="C67" s="81"/>
      <c r="D67" s="81"/>
      <c r="E67" s="81"/>
      <c r="F67" s="81"/>
      <c r="G67" s="81"/>
      <c r="H67" s="4" t="s">
        <v>6</v>
      </c>
      <c r="I67" s="28">
        <v>11</v>
      </c>
      <c r="J67" s="23">
        <v>300000</v>
      </c>
      <c r="K67" s="45">
        <v>300000</v>
      </c>
    </row>
    <row r="68" spans="1:11" x14ac:dyDescent="0.25">
      <c r="A68" s="3">
        <v>3294</v>
      </c>
      <c r="B68" s="81" t="s">
        <v>45</v>
      </c>
      <c r="C68" s="81"/>
      <c r="D68" s="81"/>
      <c r="E68" s="81"/>
      <c r="F68" s="81"/>
      <c r="G68" s="81"/>
      <c r="H68" s="4" t="s">
        <v>6</v>
      </c>
      <c r="I68" s="28">
        <v>11</v>
      </c>
      <c r="J68" s="23">
        <v>100000</v>
      </c>
      <c r="K68" s="45">
        <v>20000</v>
      </c>
    </row>
    <row r="69" spans="1:11" x14ac:dyDescent="0.25">
      <c r="A69" s="3">
        <v>3295</v>
      </c>
      <c r="B69" s="81" t="s">
        <v>46</v>
      </c>
      <c r="C69" s="81"/>
      <c r="D69" s="81"/>
      <c r="E69" s="81"/>
      <c r="F69" s="81"/>
      <c r="G69" s="81"/>
      <c r="H69" s="4" t="s">
        <v>6</v>
      </c>
      <c r="I69" s="28">
        <v>11</v>
      </c>
      <c r="J69" s="23">
        <v>450000</v>
      </c>
      <c r="K69" s="45">
        <v>450000</v>
      </c>
    </row>
    <row r="70" spans="1:11" x14ac:dyDescent="0.25">
      <c r="A70" s="3">
        <v>3296</v>
      </c>
      <c r="B70" s="81" t="s">
        <v>47</v>
      </c>
      <c r="C70" s="81"/>
      <c r="D70" s="81"/>
      <c r="E70" s="81"/>
      <c r="F70" s="81"/>
      <c r="G70" s="81"/>
      <c r="H70" s="4" t="s">
        <v>6</v>
      </c>
      <c r="I70" s="28">
        <v>11</v>
      </c>
      <c r="J70" s="23">
        <v>3300940</v>
      </c>
      <c r="K70" s="45">
        <v>3300940</v>
      </c>
    </row>
    <row r="71" spans="1:11" x14ac:dyDescent="0.25">
      <c r="A71" s="3">
        <v>3299</v>
      </c>
      <c r="B71" s="81" t="s">
        <v>42</v>
      </c>
      <c r="C71" s="81"/>
      <c r="D71" s="81"/>
      <c r="E71" s="81"/>
      <c r="F71" s="81"/>
      <c r="G71" s="81"/>
      <c r="H71" s="4" t="s">
        <v>6</v>
      </c>
      <c r="I71" s="28">
        <v>11</v>
      </c>
      <c r="J71" s="23">
        <v>40000</v>
      </c>
      <c r="K71" s="45">
        <v>40000</v>
      </c>
    </row>
    <row r="72" spans="1:11" x14ac:dyDescent="0.25">
      <c r="A72" s="55">
        <v>-34</v>
      </c>
      <c r="B72" s="77" t="s">
        <v>48</v>
      </c>
      <c r="C72" s="78"/>
      <c r="D72" s="78"/>
      <c r="E72" s="78"/>
      <c r="F72" s="78"/>
      <c r="G72" s="79"/>
      <c r="H72" s="12" t="s">
        <v>6</v>
      </c>
      <c r="I72" s="27">
        <v>11</v>
      </c>
      <c r="J72" s="22">
        <f t="shared" ref="J72" si="14">J73</f>
        <v>65000</v>
      </c>
      <c r="K72" s="44">
        <f>K73</f>
        <v>22000</v>
      </c>
    </row>
    <row r="73" spans="1:11" x14ac:dyDescent="0.25">
      <c r="A73" s="55">
        <v>-343</v>
      </c>
      <c r="B73" s="80" t="s">
        <v>49</v>
      </c>
      <c r="C73" s="80"/>
      <c r="D73" s="80"/>
      <c r="E73" s="80"/>
      <c r="F73" s="80"/>
      <c r="G73" s="80"/>
      <c r="H73" s="2" t="s">
        <v>6</v>
      </c>
      <c r="I73" s="29">
        <v>11</v>
      </c>
      <c r="J73" s="33">
        <f>J74+J76+J75</f>
        <v>65000</v>
      </c>
      <c r="K73" s="46">
        <f>K74+K75+K76</f>
        <v>22000</v>
      </c>
    </row>
    <row r="74" spans="1:11" x14ac:dyDescent="0.25">
      <c r="A74" s="56">
        <v>3431</v>
      </c>
      <c r="B74" s="81" t="s">
        <v>50</v>
      </c>
      <c r="C74" s="81"/>
      <c r="D74" s="81"/>
      <c r="E74" s="81"/>
      <c r="F74" s="81"/>
      <c r="G74" s="81"/>
      <c r="H74" s="4" t="s">
        <v>6</v>
      </c>
      <c r="I74" s="28">
        <v>11</v>
      </c>
      <c r="J74" s="23">
        <v>10000</v>
      </c>
      <c r="K74" s="45">
        <v>10000</v>
      </c>
    </row>
    <row r="75" spans="1:11" x14ac:dyDescent="0.25">
      <c r="A75" s="56">
        <v>3433</v>
      </c>
      <c r="B75" s="81" t="s">
        <v>51</v>
      </c>
      <c r="C75" s="81"/>
      <c r="D75" s="81"/>
      <c r="E75" s="81"/>
      <c r="F75" s="81"/>
      <c r="G75" s="81"/>
      <c r="H75" s="4" t="s">
        <v>6</v>
      </c>
      <c r="I75" s="28">
        <v>11</v>
      </c>
      <c r="J75" s="23">
        <v>50000</v>
      </c>
      <c r="K75" s="45">
        <v>10000</v>
      </c>
    </row>
    <row r="76" spans="1:11" x14ac:dyDescent="0.25">
      <c r="A76" s="56">
        <v>3434</v>
      </c>
      <c r="B76" s="81" t="s">
        <v>52</v>
      </c>
      <c r="C76" s="81"/>
      <c r="D76" s="81"/>
      <c r="E76" s="81"/>
      <c r="F76" s="81"/>
      <c r="G76" s="81"/>
      <c r="H76" s="4" t="s">
        <v>6</v>
      </c>
      <c r="I76" s="28">
        <v>11</v>
      </c>
      <c r="J76" s="23">
        <v>5000</v>
      </c>
      <c r="K76" s="45">
        <v>2000</v>
      </c>
    </row>
    <row r="77" spans="1:11" x14ac:dyDescent="0.25">
      <c r="A77" s="55" t="s">
        <v>53</v>
      </c>
      <c r="B77" s="76" t="s">
        <v>54</v>
      </c>
      <c r="C77" s="76"/>
      <c r="D77" s="76"/>
      <c r="E77" s="76"/>
      <c r="F77" s="76"/>
      <c r="G77" s="76"/>
      <c r="H77" s="12" t="s">
        <v>6</v>
      </c>
      <c r="I77" s="27">
        <v>11</v>
      </c>
      <c r="J77" s="22">
        <f t="shared" ref="J77" si="15">J78</f>
        <v>2780000</v>
      </c>
      <c r="K77" s="44">
        <f>K78</f>
        <v>2780000</v>
      </c>
    </row>
    <row r="78" spans="1:11" x14ac:dyDescent="0.25">
      <c r="A78" s="55">
        <v>-32</v>
      </c>
      <c r="B78" s="77" t="s">
        <v>7</v>
      </c>
      <c r="C78" s="78"/>
      <c r="D78" s="78"/>
      <c r="E78" s="78"/>
      <c r="F78" s="78"/>
      <c r="G78" s="79"/>
      <c r="H78" s="12" t="s">
        <v>6</v>
      </c>
      <c r="I78" s="27">
        <v>11</v>
      </c>
      <c r="J78" s="22">
        <f t="shared" ref="J78" si="16">J79+J82+J87</f>
        <v>2780000</v>
      </c>
      <c r="K78" s="44">
        <f>K79+K82+K87</f>
        <v>2780000</v>
      </c>
    </row>
    <row r="79" spans="1:11" x14ac:dyDescent="0.25">
      <c r="A79" s="1">
        <v>-321</v>
      </c>
      <c r="B79" s="80" t="s">
        <v>8</v>
      </c>
      <c r="C79" s="80"/>
      <c r="D79" s="80"/>
      <c r="E79" s="80"/>
      <c r="F79" s="80"/>
      <c r="G79" s="80"/>
      <c r="H79" s="2" t="s">
        <v>6</v>
      </c>
      <c r="I79" s="29">
        <v>11</v>
      </c>
      <c r="J79" s="33">
        <f t="shared" ref="J79" si="17">J80+J81</f>
        <v>60000</v>
      </c>
      <c r="K79" s="46">
        <f>K80+K81</f>
        <v>60000</v>
      </c>
    </row>
    <row r="80" spans="1:11" x14ac:dyDescent="0.25">
      <c r="A80" s="3">
        <v>3211</v>
      </c>
      <c r="B80" s="81" t="s">
        <v>9</v>
      </c>
      <c r="C80" s="81"/>
      <c r="D80" s="81"/>
      <c r="E80" s="81"/>
      <c r="F80" s="81"/>
      <c r="G80" s="81"/>
      <c r="H80" s="4" t="s">
        <v>6</v>
      </c>
      <c r="I80" s="28">
        <v>11</v>
      </c>
      <c r="J80" s="23">
        <v>50000</v>
      </c>
      <c r="K80" s="45">
        <v>50000</v>
      </c>
    </row>
    <row r="81" spans="1:11" x14ac:dyDescent="0.25">
      <c r="A81" s="3">
        <v>3214</v>
      </c>
      <c r="B81" s="81" t="s">
        <v>30</v>
      </c>
      <c r="C81" s="81"/>
      <c r="D81" s="81"/>
      <c r="E81" s="81"/>
      <c r="F81" s="81"/>
      <c r="G81" s="81"/>
      <c r="H81" s="4" t="s">
        <v>6</v>
      </c>
      <c r="I81" s="28">
        <v>11</v>
      </c>
      <c r="J81" s="23">
        <v>10000</v>
      </c>
      <c r="K81" s="45">
        <v>10000</v>
      </c>
    </row>
    <row r="82" spans="1:11" x14ac:dyDescent="0.25">
      <c r="A82" s="1">
        <v>-323</v>
      </c>
      <c r="B82" s="80" t="s">
        <v>12</v>
      </c>
      <c r="C82" s="80"/>
      <c r="D82" s="80"/>
      <c r="E82" s="80"/>
      <c r="F82" s="80"/>
      <c r="G82" s="80"/>
      <c r="H82" s="2" t="s">
        <v>6</v>
      </c>
      <c r="I82" s="29">
        <v>11</v>
      </c>
      <c r="J82" s="33">
        <f t="shared" ref="J82" si="18">J83+J84+J85+J86</f>
        <v>2650000</v>
      </c>
      <c r="K82" s="46">
        <f>K83+K84+K85+K86</f>
        <v>2650000</v>
      </c>
    </row>
    <row r="83" spans="1:11" x14ac:dyDescent="0.25">
      <c r="A83" s="3">
        <v>3234</v>
      </c>
      <c r="B83" s="81" t="s">
        <v>14</v>
      </c>
      <c r="C83" s="81"/>
      <c r="D83" s="81"/>
      <c r="E83" s="81"/>
      <c r="F83" s="81"/>
      <c r="G83" s="81"/>
      <c r="H83" s="4" t="s">
        <v>6</v>
      </c>
      <c r="I83" s="28">
        <v>11</v>
      </c>
      <c r="J83" s="23">
        <v>2500000</v>
      </c>
      <c r="K83" s="45">
        <v>2500000</v>
      </c>
    </row>
    <row r="84" spans="1:11" x14ac:dyDescent="0.25">
      <c r="A84" s="3">
        <v>3235</v>
      </c>
      <c r="B84" s="81" t="s">
        <v>15</v>
      </c>
      <c r="C84" s="81"/>
      <c r="D84" s="81"/>
      <c r="E84" s="81"/>
      <c r="F84" s="81"/>
      <c r="G84" s="81"/>
      <c r="H84" s="4" t="s">
        <v>6</v>
      </c>
      <c r="I84" s="28">
        <v>11</v>
      </c>
      <c r="J84" s="23">
        <v>50000</v>
      </c>
      <c r="K84" s="45">
        <v>50000</v>
      </c>
    </row>
    <row r="85" spans="1:11" x14ac:dyDescent="0.25">
      <c r="A85" s="3">
        <v>3237</v>
      </c>
      <c r="B85" s="81" t="s">
        <v>16</v>
      </c>
      <c r="C85" s="81"/>
      <c r="D85" s="81"/>
      <c r="E85" s="81"/>
      <c r="F85" s="81"/>
      <c r="G85" s="81"/>
      <c r="H85" s="4" t="s">
        <v>6</v>
      </c>
      <c r="I85" s="28">
        <v>11</v>
      </c>
      <c r="J85" s="23">
        <v>50000</v>
      </c>
      <c r="K85" s="45">
        <v>50000</v>
      </c>
    </row>
    <row r="86" spans="1:11" x14ac:dyDescent="0.25">
      <c r="A86" s="3">
        <v>3239</v>
      </c>
      <c r="B86" s="81" t="s">
        <v>40</v>
      </c>
      <c r="C86" s="81"/>
      <c r="D86" s="81"/>
      <c r="E86" s="81"/>
      <c r="F86" s="81"/>
      <c r="G86" s="81"/>
      <c r="H86" s="4" t="s">
        <v>6</v>
      </c>
      <c r="I86" s="28">
        <v>11</v>
      </c>
      <c r="J86" s="23">
        <v>50000</v>
      </c>
      <c r="K86" s="45">
        <v>50000</v>
      </c>
    </row>
    <row r="87" spans="1:11" x14ac:dyDescent="0.25">
      <c r="A87" s="1">
        <v>-329</v>
      </c>
      <c r="B87" s="80" t="s">
        <v>42</v>
      </c>
      <c r="C87" s="80"/>
      <c r="D87" s="80"/>
      <c r="E87" s="80"/>
      <c r="F87" s="80"/>
      <c r="G87" s="80"/>
      <c r="H87" s="2" t="s">
        <v>6</v>
      </c>
      <c r="I87" s="29">
        <v>11</v>
      </c>
      <c r="J87" s="33">
        <f t="shared" ref="J87" si="19">J88+J89</f>
        <v>70000</v>
      </c>
      <c r="K87" s="46">
        <f>K88+K89</f>
        <v>70000</v>
      </c>
    </row>
    <row r="88" spans="1:11" x14ac:dyDescent="0.25">
      <c r="A88" s="3">
        <v>3294</v>
      </c>
      <c r="B88" s="81" t="s">
        <v>45</v>
      </c>
      <c r="C88" s="81"/>
      <c r="D88" s="81"/>
      <c r="E88" s="81"/>
      <c r="F88" s="81"/>
      <c r="G88" s="81"/>
      <c r="H88" s="4" t="s">
        <v>6</v>
      </c>
      <c r="I88" s="28">
        <v>11</v>
      </c>
      <c r="J88" s="23">
        <v>40000</v>
      </c>
      <c r="K88" s="45">
        <v>40000</v>
      </c>
    </row>
    <row r="89" spans="1:11" x14ac:dyDescent="0.25">
      <c r="A89" s="3">
        <v>3299</v>
      </c>
      <c r="B89" s="81" t="s">
        <v>42</v>
      </c>
      <c r="C89" s="81"/>
      <c r="D89" s="81"/>
      <c r="E89" s="81"/>
      <c r="F89" s="81"/>
      <c r="G89" s="81"/>
      <c r="H89" s="4" t="s">
        <v>6</v>
      </c>
      <c r="I89" s="28">
        <v>11</v>
      </c>
      <c r="J89" s="23">
        <v>30000</v>
      </c>
      <c r="K89" s="45">
        <v>30000</v>
      </c>
    </row>
    <row r="90" spans="1:11" x14ac:dyDescent="0.25">
      <c r="A90" s="55" t="s">
        <v>55</v>
      </c>
      <c r="B90" s="76" t="s">
        <v>56</v>
      </c>
      <c r="C90" s="76"/>
      <c r="D90" s="76"/>
      <c r="E90" s="76"/>
      <c r="F90" s="76"/>
      <c r="G90" s="76"/>
      <c r="H90" s="12" t="s">
        <v>6</v>
      </c>
      <c r="I90" s="27">
        <v>11</v>
      </c>
      <c r="J90" s="22">
        <f t="shared" ref="J90" si="20">J91+J94</f>
        <v>2500000</v>
      </c>
      <c r="K90" s="44">
        <f>K91+K94</f>
        <v>2500000</v>
      </c>
    </row>
    <row r="91" spans="1:11" x14ac:dyDescent="0.25">
      <c r="A91" s="55">
        <v>-32</v>
      </c>
      <c r="B91" s="77" t="s">
        <v>7</v>
      </c>
      <c r="C91" s="78"/>
      <c r="D91" s="78"/>
      <c r="E91" s="78"/>
      <c r="F91" s="78"/>
      <c r="G91" s="79"/>
      <c r="H91" s="12" t="s">
        <v>6</v>
      </c>
      <c r="I91" s="27">
        <v>11</v>
      </c>
      <c r="J91" s="22">
        <f t="shared" ref="J91:J92" si="21">J92</f>
        <v>1500000</v>
      </c>
      <c r="K91" s="44">
        <f>K92</f>
        <v>1500000</v>
      </c>
    </row>
    <row r="92" spans="1:11" x14ac:dyDescent="0.25">
      <c r="A92" s="55">
        <v>-323</v>
      </c>
      <c r="B92" s="80" t="s">
        <v>12</v>
      </c>
      <c r="C92" s="80"/>
      <c r="D92" s="80"/>
      <c r="E92" s="80"/>
      <c r="F92" s="80"/>
      <c r="G92" s="80"/>
      <c r="H92" s="2" t="s">
        <v>6</v>
      </c>
      <c r="I92" s="29">
        <v>11</v>
      </c>
      <c r="J92" s="33">
        <f t="shared" si="21"/>
        <v>1500000</v>
      </c>
      <c r="K92" s="46">
        <f>K93</f>
        <v>1500000</v>
      </c>
    </row>
    <row r="93" spans="1:11" x14ac:dyDescent="0.25">
      <c r="A93" s="56">
        <v>3235</v>
      </c>
      <c r="B93" s="81" t="s">
        <v>15</v>
      </c>
      <c r="C93" s="81"/>
      <c r="D93" s="81"/>
      <c r="E93" s="81"/>
      <c r="F93" s="81"/>
      <c r="G93" s="81"/>
      <c r="H93" s="4" t="s">
        <v>6</v>
      </c>
      <c r="I93" s="28">
        <v>11</v>
      </c>
      <c r="J93" s="23">
        <v>1500000</v>
      </c>
      <c r="K93" s="45">
        <v>1500000</v>
      </c>
    </row>
    <row r="94" spans="1:11" x14ac:dyDescent="0.25">
      <c r="A94" s="55">
        <v>-42</v>
      </c>
      <c r="B94" s="77" t="s">
        <v>57</v>
      </c>
      <c r="C94" s="78"/>
      <c r="D94" s="78"/>
      <c r="E94" s="78"/>
      <c r="F94" s="78"/>
      <c r="G94" s="79"/>
      <c r="H94" s="12" t="s">
        <v>6</v>
      </c>
      <c r="I94" s="27">
        <v>11</v>
      </c>
      <c r="J94" s="22">
        <f t="shared" ref="J94:K95" si="22">J95</f>
        <v>1000000</v>
      </c>
      <c r="K94" s="44">
        <v>1000000</v>
      </c>
    </row>
    <row r="95" spans="1:11" x14ac:dyDescent="0.25">
      <c r="A95" s="55">
        <v>-423</v>
      </c>
      <c r="B95" s="80" t="s">
        <v>58</v>
      </c>
      <c r="C95" s="80"/>
      <c r="D95" s="80"/>
      <c r="E95" s="80"/>
      <c r="F95" s="80"/>
      <c r="G95" s="80"/>
      <c r="H95" s="2" t="s">
        <v>6</v>
      </c>
      <c r="I95" s="29">
        <v>11</v>
      </c>
      <c r="J95" s="33">
        <f t="shared" si="22"/>
        <v>1000000</v>
      </c>
      <c r="K95" s="33">
        <f t="shared" si="22"/>
        <v>1000000</v>
      </c>
    </row>
    <row r="96" spans="1:11" x14ac:dyDescent="0.25">
      <c r="A96" s="56">
        <v>4231</v>
      </c>
      <c r="B96" s="81" t="s">
        <v>59</v>
      </c>
      <c r="C96" s="81"/>
      <c r="D96" s="81"/>
      <c r="E96" s="81"/>
      <c r="F96" s="81"/>
      <c r="G96" s="81"/>
      <c r="H96" s="4" t="s">
        <v>6</v>
      </c>
      <c r="I96" s="28">
        <v>11</v>
      </c>
      <c r="J96" s="23">
        <v>1000000</v>
      </c>
      <c r="K96" s="45">
        <v>1000000</v>
      </c>
    </row>
    <row r="97" spans="1:11" x14ac:dyDescent="0.25">
      <c r="A97" s="55" t="s">
        <v>60</v>
      </c>
      <c r="B97" s="76" t="s">
        <v>61</v>
      </c>
      <c r="C97" s="76"/>
      <c r="D97" s="76"/>
      <c r="E97" s="76"/>
      <c r="F97" s="76"/>
      <c r="G97" s="76"/>
      <c r="H97" s="12" t="s">
        <v>6</v>
      </c>
      <c r="I97" s="27">
        <v>11</v>
      </c>
      <c r="J97" s="22">
        <f t="shared" ref="J97" si="23">J98+J103</f>
        <v>13800000</v>
      </c>
      <c r="K97" s="44">
        <f>K98+K103</f>
        <v>13900000</v>
      </c>
    </row>
    <row r="98" spans="1:11" x14ac:dyDescent="0.25">
      <c r="A98" s="55">
        <v>-32</v>
      </c>
      <c r="B98" s="77" t="s">
        <v>7</v>
      </c>
      <c r="C98" s="78"/>
      <c r="D98" s="78"/>
      <c r="E98" s="78"/>
      <c r="F98" s="78"/>
      <c r="G98" s="79"/>
      <c r="H98" s="12" t="s">
        <v>6</v>
      </c>
      <c r="I98" s="27">
        <v>11</v>
      </c>
      <c r="J98" s="22">
        <f>J99</f>
        <v>9400000</v>
      </c>
      <c r="K98" s="44">
        <f>K99</f>
        <v>9400000</v>
      </c>
    </row>
    <row r="99" spans="1:11" x14ac:dyDescent="0.25">
      <c r="A99" s="55">
        <v>-323</v>
      </c>
      <c r="B99" s="80" t="s">
        <v>12</v>
      </c>
      <c r="C99" s="80"/>
      <c r="D99" s="80"/>
      <c r="E99" s="80"/>
      <c r="F99" s="80"/>
      <c r="G99" s="80"/>
      <c r="H99" s="2" t="s">
        <v>6</v>
      </c>
      <c r="I99" s="29">
        <v>11</v>
      </c>
      <c r="J99" s="33">
        <f t="shared" ref="J99" si="24">J100+J101+J102</f>
        <v>9400000</v>
      </c>
      <c r="K99" s="46">
        <f>K100+K101+K102</f>
        <v>9400000</v>
      </c>
    </row>
    <row r="100" spans="1:11" x14ac:dyDescent="0.25">
      <c r="A100" s="56">
        <v>3232</v>
      </c>
      <c r="B100" s="81" t="s">
        <v>37</v>
      </c>
      <c r="C100" s="81"/>
      <c r="D100" s="81"/>
      <c r="E100" s="81"/>
      <c r="F100" s="81"/>
      <c r="G100" s="81"/>
      <c r="H100" s="4" t="s">
        <v>6</v>
      </c>
      <c r="I100" s="28">
        <v>11</v>
      </c>
      <c r="J100" s="23">
        <v>1600000</v>
      </c>
      <c r="K100" s="45">
        <v>1600000</v>
      </c>
    </row>
    <row r="101" spans="1:11" x14ac:dyDescent="0.25">
      <c r="A101" s="56">
        <v>3235</v>
      </c>
      <c r="B101" s="81" t="s">
        <v>15</v>
      </c>
      <c r="C101" s="81"/>
      <c r="D101" s="81"/>
      <c r="E101" s="81"/>
      <c r="F101" s="81"/>
      <c r="G101" s="81"/>
      <c r="H101" s="4" t="s">
        <v>6</v>
      </c>
      <c r="I101" s="28">
        <v>11</v>
      </c>
      <c r="J101" s="23">
        <v>4300000</v>
      </c>
      <c r="K101" s="45">
        <v>4300000</v>
      </c>
    </row>
    <row r="102" spans="1:11" x14ac:dyDescent="0.25">
      <c r="A102" s="56">
        <v>3238</v>
      </c>
      <c r="B102" s="81" t="s">
        <v>39</v>
      </c>
      <c r="C102" s="81"/>
      <c r="D102" s="81"/>
      <c r="E102" s="81"/>
      <c r="F102" s="81"/>
      <c r="G102" s="81"/>
      <c r="H102" s="4" t="s">
        <v>6</v>
      </c>
      <c r="I102" s="28">
        <v>11</v>
      </c>
      <c r="J102" s="23">
        <v>3500000</v>
      </c>
      <c r="K102" s="45">
        <v>3500000</v>
      </c>
    </row>
    <row r="103" spans="1:11" x14ac:dyDescent="0.25">
      <c r="A103" s="55">
        <v>-42</v>
      </c>
      <c r="B103" s="77" t="s">
        <v>57</v>
      </c>
      <c r="C103" s="78"/>
      <c r="D103" s="78"/>
      <c r="E103" s="78"/>
      <c r="F103" s="78"/>
      <c r="G103" s="79"/>
      <c r="H103" s="12" t="s">
        <v>6</v>
      </c>
      <c r="I103" s="27">
        <v>11</v>
      </c>
      <c r="J103" s="22">
        <f>J104+J107</f>
        <v>4400000</v>
      </c>
      <c r="K103" s="44">
        <f>K104+K107</f>
        <v>4500000</v>
      </c>
    </row>
    <row r="104" spans="1:11" x14ac:dyDescent="0.25">
      <c r="A104" s="55">
        <v>-422</v>
      </c>
      <c r="B104" s="76" t="s">
        <v>62</v>
      </c>
      <c r="C104" s="76"/>
      <c r="D104" s="76"/>
      <c r="E104" s="76"/>
      <c r="F104" s="76"/>
      <c r="G104" s="76"/>
      <c r="H104" s="12" t="s">
        <v>6</v>
      </c>
      <c r="I104" s="27">
        <v>11</v>
      </c>
      <c r="J104" s="22">
        <f>J105+J106</f>
        <v>3400000</v>
      </c>
      <c r="K104" s="44">
        <f>K105+K106</f>
        <v>3500000</v>
      </c>
    </row>
    <row r="105" spans="1:11" x14ac:dyDescent="0.25">
      <c r="A105" s="56">
        <v>4221</v>
      </c>
      <c r="B105" s="81" t="s">
        <v>63</v>
      </c>
      <c r="C105" s="81"/>
      <c r="D105" s="81"/>
      <c r="E105" s="81"/>
      <c r="F105" s="81"/>
      <c r="G105" s="81"/>
      <c r="H105" s="4" t="s">
        <v>6</v>
      </c>
      <c r="I105" s="28">
        <v>11</v>
      </c>
      <c r="J105" s="23">
        <v>3200000</v>
      </c>
      <c r="K105" s="45">
        <v>3300000</v>
      </c>
    </row>
    <row r="106" spans="1:11" x14ac:dyDescent="0.25">
      <c r="A106" s="56">
        <v>4222</v>
      </c>
      <c r="B106" s="81" t="s">
        <v>64</v>
      </c>
      <c r="C106" s="81"/>
      <c r="D106" s="81"/>
      <c r="E106" s="81"/>
      <c r="F106" s="81"/>
      <c r="G106" s="81"/>
      <c r="H106" s="4" t="s">
        <v>6</v>
      </c>
      <c r="I106" s="28">
        <v>11</v>
      </c>
      <c r="J106" s="23">
        <v>200000</v>
      </c>
      <c r="K106" s="45">
        <v>200000</v>
      </c>
    </row>
    <row r="107" spans="1:11" x14ac:dyDescent="0.25">
      <c r="A107" s="55">
        <v>-426</v>
      </c>
      <c r="B107" s="80" t="s">
        <v>65</v>
      </c>
      <c r="C107" s="80"/>
      <c r="D107" s="80"/>
      <c r="E107" s="80"/>
      <c r="F107" s="80"/>
      <c r="G107" s="80"/>
      <c r="H107" s="2" t="s">
        <v>6</v>
      </c>
      <c r="I107" s="29">
        <v>11</v>
      </c>
      <c r="J107" s="33">
        <f>J108</f>
        <v>1000000</v>
      </c>
      <c r="K107" s="46">
        <f>K108</f>
        <v>1000000</v>
      </c>
    </row>
    <row r="108" spans="1:11" x14ac:dyDescent="0.25">
      <c r="A108" s="56">
        <v>4262</v>
      </c>
      <c r="B108" s="81" t="s">
        <v>66</v>
      </c>
      <c r="C108" s="81"/>
      <c r="D108" s="81"/>
      <c r="E108" s="81"/>
      <c r="F108" s="81"/>
      <c r="G108" s="81"/>
      <c r="H108" s="4" t="s">
        <v>6</v>
      </c>
      <c r="I108" s="28">
        <v>11</v>
      </c>
      <c r="J108" s="23">
        <v>1000000</v>
      </c>
      <c r="K108" s="45">
        <v>1000000</v>
      </c>
    </row>
    <row r="109" spans="1:11" x14ac:dyDescent="0.25">
      <c r="A109" s="55" t="s">
        <v>67</v>
      </c>
      <c r="B109" s="76" t="s">
        <v>68</v>
      </c>
      <c r="C109" s="76"/>
      <c r="D109" s="76"/>
      <c r="E109" s="76"/>
      <c r="F109" s="76"/>
      <c r="G109" s="76"/>
      <c r="H109" s="12" t="s">
        <v>6</v>
      </c>
      <c r="I109" s="27">
        <v>11</v>
      </c>
      <c r="J109" s="22">
        <f t="shared" ref="J109:J110" si="25">J110</f>
        <v>450000</v>
      </c>
      <c r="K109" s="44">
        <f>K110</f>
        <v>450000</v>
      </c>
    </row>
    <row r="110" spans="1:11" x14ac:dyDescent="0.25">
      <c r="A110" s="55">
        <v>-42</v>
      </c>
      <c r="B110" s="77" t="s">
        <v>57</v>
      </c>
      <c r="C110" s="78"/>
      <c r="D110" s="78"/>
      <c r="E110" s="78"/>
      <c r="F110" s="78"/>
      <c r="G110" s="79"/>
      <c r="H110" s="12" t="s">
        <v>6</v>
      </c>
      <c r="I110" s="27">
        <v>11</v>
      </c>
      <c r="J110" s="22">
        <f t="shared" si="25"/>
        <v>450000</v>
      </c>
      <c r="K110" s="44">
        <f>K111</f>
        <v>450000</v>
      </c>
    </row>
    <row r="111" spans="1:11" x14ac:dyDescent="0.25">
      <c r="A111" s="55">
        <v>-422</v>
      </c>
      <c r="B111" s="80" t="s">
        <v>62</v>
      </c>
      <c r="C111" s="80"/>
      <c r="D111" s="80"/>
      <c r="E111" s="80"/>
      <c r="F111" s="80"/>
      <c r="G111" s="80"/>
      <c r="H111" s="2" t="s">
        <v>6</v>
      </c>
      <c r="I111" s="29">
        <v>11</v>
      </c>
      <c r="J111" s="33">
        <f>J112+J113</f>
        <v>450000</v>
      </c>
      <c r="K111" s="46">
        <f>K112+K113</f>
        <v>450000</v>
      </c>
    </row>
    <row r="112" spans="1:11" x14ac:dyDescent="0.25">
      <c r="A112" s="56">
        <v>4221</v>
      </c>
      <c r="B112" s="81" t="s">
        <v>63</v>
      </c>
      <c r="C112" s="81"/>
      <c r="D112" s="81"/>
      <c r="E112" s="81"/>
      <c r="F112" s="81"/>
      <c r="G112" s="81"/>
      <c r="H112" s="4" t="s">
        <v>6</v>
      </c>
      <c r="I112" s="28">
        <v>11</v>
      </c>
      <c r="J112" s="23">
        <v>350000</v>
      </c>
      <c r="K112" s="45">
        <v>350000</v>
      </c>
    </row>
    <row r="113" spans="1:11" x14ac:dyDescent="0.25">
      <c r="A113" s="3">
        <v>4223</v>
      </c>
      <c r="B113" s="81" t="s">
        <v>69</v>
      </c>
      <c r="C113" s="81"/>
      <c r="D113" s="81"/>
      <c r="E113" s="81"/>
      <c r="F113" s="81"/>
      <c r="G113" s="81"/>
      <c r="H113" s="4" t="s">
        <v>6</v>
      </c>
      <c r="I113" s="28">
        <v>11</v>
      </c>
      <c r="J113" s="36">
        <v>100000</v>
      </c>
      <c r="K113" s="45">
        <v>100000</v>
      </c>
    </row>
    <row r="114" spans="1:11" x14ac:dyDescent="0.25">
      <c r="A114" s="57" t="s">
        <v>70</v>
      </c>
      <c r="B114" s="92" t="s">
        <v>71</v>
      </c>
      <c r="C114" s="92"/>
      <c r="D114" s="92"/>
      <c r="E114" s="92"/>
      <c r="F114" s="92"/>
      <c r="G114" s="92"/>
      <c r="H114" s="18" t="s">
        <v>6</v>
      </c>
      <c r="I114" s="31">
        <v>51</v>
      </c>
      <c r="J114" s="37">
        <f>J116</f>
        <v>214610</v>
      </c>
      <c r="K114" s="47">
        <f>K116</f>
        <v>10000</v>
      </c>
    </row>
    <row r="115" spans="1:11" x14ac:dyDescent="0.25">
      <c r="A115" s="57" t="s">
        <v>70</v>
      </c>
      <c r="B115" s="92" t="s">
        <v>71</v>
      </c>
      <c r="C115" s="92"/>
      <c r="D115" s="92"/>
      <c r="E115" s="92"/>
      <c r="F115" s="92"/>
      <c r="G115" s="92"/>
      <c r="H115" s="18" t="s">
        <v>6</v>
      </c>
      <c r="I115" s="31">
        <v>559</v>
      </c>
      <c r="J115" s="37">
        <v>0</v>
      </c>
      <c r="K115" s="47">
        <f>K119</f>
        <v>10000</v>
      </c>
    </row>
    <row r="116" spans="1:11" x14ac:dyDescent="0.25">
      <c r="A116" s="55">
        <v>-32</v>
      </c>
      <c r="B116" s="77" t="s">
        <v>7</v>
      </c>
      <c r="C116" s="78"/>
      <c r="D116" s="78"/>
      <c r="E116" s="78"/>
      <c r="F116" s="78"/>
      <c r="G116" s="79"/>
      <c r="H116" s="12" t="s">
        <v>6</v>
      </c>
      <c r="I116" s="27">
        <v>51</v>
      </c>
      <c r="J116" s="22">
        <f>J117+J121</f>
        <v>214610</v>
      </c>
      <c r="K116" s="44">
        <f>K117</f>
        <v>10000</v>
      </c>
    </row>
    <row r="117" spans="1:11" x14ac:dyDescent="0.25">
      <c r="A117" s="55">
        <v>-321</v>
      </c>
      <c r="B117" s="80" t="s">
        <v>8</v>
      </c>
      <c r="C117" s="80"/>
      <c r="D117" s="80"/>
      <c r="E117" s="80"/>
      <c r="F117" s="80"/>
      <c r="G117" s="80"/>
      <c r="H117" s="2" t="s">
        <v>6</v>
      </c>
      <c r="I117" s="29">
        <v>51</v>
      </c>
      <c r="J117" s="38">
        <f>J118</f>
        <v>214610</v>
      </c>
      <c r="K117" s="48">
        <f>K118</f>
        <v>10000</v>
      </c>
    </row>
    <row r="118" spans="1:11" x14ac:dyDescent="0.25">
      <c r="A118" s="56">
        <v>3211</v>
      </c>
      <c r="B118" s="81" t="s">
        <v>9</v>
      </c>
      <c r="C118" s="81"/>
      <c r="D118" s="81"/>
      <c r="E118" s="81"/>
      <c r="F118" s="81"/>
      <c r="G118" s="81"/>
      <c r="H118" s="4" t="s">
        <v>6</v>
      </c>
      <c r="I118" s="28">
        <v>51</v>
      </c>
      <c r="J118" s="39">
        <v>214610</v>
      </c>
      <c r="K118" s="49">
        <v>10000</v>
      </c>
    </row>
    <row r="119" spans="1:11" x14ac:dyDescent="0.25">
      <c r="A119" s="55">
        <v>-323</v>
      </c>
      <c r="B119" s="83" t="s">
        <v>12</v>
      </c>
      <c r="C119" s="84"/>
      <c r="D119" s="84"/>
      <c r="E119" s="84"/>
      <c r="F119" s="84"/>
      <c r="G119" s="85"/>
      <c r="H119" s="63" t="s">
        <v>6</v>
      </c>
      <c r="I119" s="64">
        <v>559</v>
      </c>
      <c r="J119" s="38">
        <f>J120</f>
        <v>0</v>
      </c>
      <c r="K119" s="48">
        <f>K120</f>
        <v>10000</v>
      </c>
    </row>
    <row r="120" spans="1:11" x14ac:dyDescent="0.25">
      <c r="A120" s="56">
        <v>3231</v>
      </c>
      <c r="B120" s="86" t="s">
        <v>36</v>
      </c>
      <c r="C120" s="87"/>
      <c r="D120" s="87"/>
      <c r="E120" s="87"/>
      <c r="F120" s="87"/>
      <c r="G120" s="88"/>
      <c r="H120" s="67" t="s">
        <v>6</v>
      </c>
      <c r="I120" s="68">
        <v>559</v>
      </c>
      <c r="J120" s="39">
        <v>0</v>
      </c>
      <c r="K120" s="49">
        <v>10000</v>
      </c>
    </row>
    <row r="121" spans="1:11" x14ac:dyDescent="0.25">
      <c r="A121" s="55">
        <v>-329</v>
      </c>
      <c r="B121" s="83" t="s">
        <v>42</v>
      </c>
      <c r="C121" s="87"/>
      <c r="D121" s="87"/>
      <c r="E121" s="87"/>
      <c r="F121" s="87"/>
      <c r="G121" s="88"/>
      <c r="H121" s="63" t="s">
        <v>6</v>
      </c>
      <c r="I121" s="64">
        <v>51</v>
      </c>
      <c r="J121" s="38">
        <f>J122</f>
        <v>0</v>
      </c>
      <c r="K121" s="48">
        <v>0</v>
      </c>
    </row>
    <row r="122" spans="1:11" x14ac:dyDescent="0.25">
      <c r="A122" s="56">
        <v>3299</v>
      </c>
      <c r="B122" s="81" t="s">
        <v>42</v>
      </c>
      <c r="C122" s="81"/>
      <c r="D122" s="81"/>
      <c r="E122" s="81"/>
      <c r="F122" s="81"/>
      <c r="G122" s="81"/>
      <c r="H122" s="9" t="s">
        <v>6</v>
      </c>
      <c r="I122" s="28">
        <v>51</v>
      </c>
      <c r="J122" s="39">
        <v>0</v>
      </c>
      <c r="K122" s="49">
        <v>0</v>
      </c>
    </row>
    <row r="123" spans="1:11" x14ac:dyDescent="0.25">
      <c r="A123" s="55" t="s">
        <v>72</v>
      </c>
      <c r="B123" s="76" t="s">
        <v>73</v>
      </c>
      <c r="C123" s="76"/>
      <c r="D123" s="76"/>
      <c r="E123" s="76"/>
      <c r="F123" s="76"/>
      <c r="G123" s="76"/>
      <c r="H123" s="13" t="s">
        <v>6</v>
      </c>
      <c r="I123" s="27">
        <v>559</v>
      </c>
      <c r="J123" s="37">
        <f>J131+J134</f>
        <v>370000</v>
      </c>
      <c r="K123" s="37">
        <f>K131+K134</f>
        <v>100000</v>
      </c>
    </row>
    <row r="124" spans="1:11" x14ac:dyDescent="0.25">
      <c r="A124" s="55" t="s">
        <v>72</v>
      </c>
      <c r="B124" s="76" t="s">
        <v>73</v>
      </c>
      <c r="C124" s="76"/>
      <c r="D124" s="76"/>
      <c r="E124" s="76"/>
      <c r="F124" s="76"/>
      <c r="G124" s="76"/>
      <c r="H124" s="13" t="s">
        <v>6</v>
      </c>
      <c r="I124" s="27">
        <v>52</v>
      </c>
      <c r="J124" s="37">
        <f>J126</f>
        <v>97201</v>
      </c>
      <c r="K124" s="37">
        <f>K126</f>
        <v>71875</v>
      </c>
    </row>
    <row r="125" spans="1:11" x14ac:dyDescent="0.25">
      <c r="A125" s="55" t="s">
        <v>72</v>
      </c>
      <c r="B125" s="76" t="s">
        <v>73</v>
      </c>
      <c r="C125" s="76"/>
      <c r="D125" s="76"/>
      <c r="E125" s="76"/>
      <c r="F125" s="76"/>
      <c r="G125" s="76"/>
      <c r="H125" s="13" t="s">
        <v>6</v>
      </c>
      <c r="I125" s="27">
        <v>51</v>
      </c>
      <c r="J125" s="37">
        <f>J130</f>
        <v>100000</v>
      </c>
      <c r="K125" s="37">
        <f>K130</f>
        <v>0</v>
      </c>
    </row>
    <row r="126" spans="1:11" x14ac:dyDescent="0.25">
      <c r="A126" s="55">
        <v>-32</v>
      </c>
      <c r="B126" s="77" t="s">
        <v>7</v>
      </c>
      <c r="C126" s="78"/>
      <c r="D126" s="78"/>
      <c r="E126" s="78"/>
      <c r="F126" s="78"/>
      <c r="G126" s="79"/>
      <c r="H126" s="13" t="s">
        <v>6</v>
      </c>
      <c r="I126" s="27">
        <v>52</v>
      </c>
      <c r="J126" s="22">
        <f>J128+J133</f>
        <v>97201</v>
      </c>
      <c r="K126" s="44">
        <f>K127+K133</f>
        <v>71875</v>
      </c>
    </row>
    <row r="127" spans="1:11" x14ac:dyDescent="0.25">
      <c r="A127" s="55">
        <v>-321</v>
      </c>
      <c r="B127" s="80" t="s">
        <v>8</v>
      </c>
      <c r="C127" s="80"/>
      <c r="D127" s="80"/>
      <c r="E127" s="80"/>
      <c r="F127" s="80"/>
      <c r="G127" s="80"/>
      <c r="H127" s="2" t="s">
        <v>6</v>
      </c>
      <c r="I127" s="29">
        <v>52</v>
      </c>
      <c r="J127" s="22">
        <f>J128</f>
        <v>44201</v>
      </c>
      <c r="K127" s="44">
        <f>K128</f>
        <v>20000</v>
      </c>
    </row>
    <row r="128" spans="1:11" x14ac:dyDescent="0.25">
      <c r="A128" s="56">
        <v>3211</v>
      </c>
      <c r="B128" s="81" t="s">
        <v>9</v>
      </c>
      <c r="C128" s="81"/>
      <c r="D128" s="81"/>
      <c r="E128" s="81"/>
      <c r="F128" s="81"/>
      <c r="G128" s="81"/>
      <c r="H128" s="4" t="s">
        <v>6</v>
      </c>
      <c r="I128" s="28">
        <v>52</v>
      </c>
      <c r="J128" s="40">
        <v>44201</v>
      </c>
      <c r="K128" s="50">
        <v>20000</v>
      </c>
    </row>
    <row r="129" spans="1:11" x14ac:dyDescent="0.25">
      <c r="A129" s="55">
        <v>-32</v>
      </c>
      <c r="B129" s="77" t="s">
        <v>7</v>
      </c>
      <c r="C129" s="78"/>
      <c r="D129" s="78"/>
      <c r="E129" s="78"/>
      <c r="F129" s="78"/>
      <c r="G129" s="79"/>
      <c r="H129" s="12" t="s">
        <v>6</v>
      </c>
      <c r="I129" s="27">
        <v>559</v>
      </c>
      <c r="J129" s="37">
        <f>J131+J134</f>
        <v>370000</v>
      </c>
      <c r="K129" s="37">
        <f>K131+K134</f>
        <v>100000</v>
      </c>
    </row>
    <row r="130" spans="1:11" x14ac:dyDescent="0.25">
      <c r="A130" s="55">
        <v>-32</v>
      </c>
      <c r="B130" s="77" t="s">
        <v>7</v>
      </c>
      <c r="C130" s="78"/>
      <c r="D130" s="78"/>
      <c r="E130" s="78"/>
      <c r="F130" s="78"/>
      <c r="G130" s="79"/>
      <c r="H130" s="12" t="s">
        <v>6</v>
      </c>
      <c r="I130" s="27">
        <v>51</v>
      </c>
      <c r="J130" s="37">
        <f>J136</f>
        <v>100000</v>
      </c>
      <c r="K130" s="47">
        <f>K136</f>
        <v>0</v>
      </c>
    </row>
    <row r="131" spans="1:11" x14ac:dyDescent="0.25">
      <c r="A131" s="55">
        <v>-323</v>
      </c>
      <c r="B131" s="83" t="s">
        <v>12</v>
      </c>
      <c r="C131" s="84"/>
      <c r="D131" s="84"/>
      <c r="E131" s="84"/>
      <c r="F131" s="84"/>
      <c r="G131" s="85"/>
      <c r="H131" s="8" t="s">
        <v>6</v>
      </c>
      <c r="I131" s="29">
        <v>559</v>
      </c>
      <c r="J131" s="38">
        <f>J132</f>
        <v>100000</v>
      </c>
      <c r="K131" s="38">
        <f>K132</f>
        <v>50000</v>
      </c>
    </row>
    <row r="132" spans="1:11" x14ac:dyDescent="0.25">
      <c r="A132" s="56">
        <v>3231</v>
      </c>
      <c r="B132" s="86" t="s">
        <v>36</v>
      </c>
      <c r="C132" s="87"/>
      <c r="D132" s="87"/>
      <c r="E132" s="87"/>
      <c r="F132" s="87"/>
      <c r="G132" s="88"/>
      <c r="H132" s="9" t="s">
        <v>6</v>
      </c>
      <c r="I132" s="28">
        <v>559</v>
      </c>
      <c r="J132" s="39">
        <v>100000</v>
      </c>
      <c r="K132" s="49">
        <v>50000</v>
      </c>
    </row>
    <row r="133" spans="1:11" x14ac:dyDescent="0.25">
      <c r="A133" s="56">
        <v>3232</v>
      </c>
      <c r="B133" s="86" t="s">
        <v>37</v>
      </c>
      <c r="C133" s="87"/>
      <c r="D133" s="87"/>
      <c r="E133" s="87"/>
      <c r="F133" s="87"/>
      <c r="G133" s="88"/>
      <c r="H133" s="9" t="s">
        <v>6</v>
      </c>
      <c r="I133" s="28">
        <v>52</v>
      </c>
      <c r="J133" s="39">
        <v>53000</v>
      </c>
      <c r="K133" s="49">
        <v>51875</v>
      </c>
    </row>
    <row r="134" spans="1:11" x14ac:dyDescent="0.25">
      <c r="A134" s="55">
        <v>-329</v>
      </c>
      <c r="B134" s="83" t="s">
        <v>42</v>
      </c>
      <c r="C134" s="84"/>
      <c r="D134" s="84"/>
      <c r="E134" s="84"/>
      <c r="F134" s="84"/>
      <c r="G134" s="85"/>
      <c r="H134" s="8" t="s">
        <v>6</v>
      </c>
      <c r="I134" s="29">
        <v>559</v>
      </c>
      <c r="J134" s="38">
        <f>J135</f>
        <v>270000</v>
      </c>
      <c r="K134" s="38">
        <f>K135</f>
        <v>50000</v>
      </c>
    </row>
    <row r="135" spans="1:11" x14ac:dyDescent="0.25">
      <c r="A135" s="58">
        <v>3299</v>
      </c>
      <c r="B135" s="89" t="s">
        <v>42</v>
      </c>
      <c r="C135" s="90"/>
      <c r="D135" s="90"/>
      <c r="E135" s="90"/>
      <c r="F135" s="90"/>
      <c r="G135" s="91"/>
      <c r="H135" s="11" t="s">
        <v>6</v>
      </c>
      <c r="I135" s="32">
        <v>559</v>
      </c>
      <c r="J135" s="39">
        <v>270000</v>
      </c>
      <c r="K135" s="49">
        <v>50000</v>
      </c>
    </row>
    <row r="136" spans="1:11" x14ac:dyDescent="0.25">
      <c r="A136" s="55">
        <v>-329</v>
      </c>
      <c r="B136" s="83" t="s">
        <v>42</v>
      </c>
      <c r="C136" s="84"/>
      <c r="D136" s="84"/>
      <c r="E136" s="84"/>
      <c r="F136" s="84"/>
      <c r="G136" s="85"/>
      <c r="H136" s="8" t="s">
        <v>6</v>
      </c>
      <c r="I136" s="29">
        <v>51</v>
      </c>
      <c r="J136" s="38">
        <f>J137</f>
        <v>100000</v>
      </c>
      <c r="K136" s="38">
        <f>K137</f>
        <v>0</v>
      </c>
    </row>
    <row r="137" spans="1:11" x14ac:dyDescent="0.25">
      <c r="A137" s="58">
        <v>3299</v>
      </c>
      <c r="B137" s="89" t="s">
        <v>42</v>
      </c>
      <c r="C137" s="90"/>
      <c r="D137" s="90"/>
      <c r="E137" s="90"/>
      <c r="F137" s="90"/>
      <c r="G137" s="91"/>
      <c r="H137" s="11" t="s">
        <v>6</v>
      </c>
      <c r="I137" s="32">
        <v>51</v>
      </c>
      <c r="J137" s="41">
        <v>100000</v>
      </c>
      <c r="K137" s="51">
        <v>0</v>
      </c>
    </row>
    <row r="138" spans="1:11" x14ac:dyDescent="0.25">
      <c r="A138" s="55" t="s">
        <v>75</v>
      </c>
      <c r="B138" s="76" t="s">
        <v>76</v>
      </c>
      <c r="C138" s="76"/>
      <c r="D138" s="76"/>
      <c r="E138" s="76"/>
      <c r="F138" s="76"/>
      <c r="G138" s="76"/>
      <c r="H138" s="13" t="s">
        <v>6</v>
      </c>
      <c r="I138" s="65">
        <v>43</v>
      </c>
      <c r="J138" s="66">
        <f>J140+J151</f>
        <v>13000000</v>
      </c>
      <c r="K138" s="52">
        <v>13000000</v>
      </c>
    </row>
    <row r="139" spans="1:11" x14ac:dyDescent="0.25">
      <c r="A139" s="55" t="s">
        <v>75</v>
      </c>
      <c r="B139" s="76" t="s">
        <v>76</v>
      </c>
      <c r="C139" s="76"/>
      <c r="D139" s="76"/>
      <c r="E139" s="76"/>
      <c r="F139" s="76"/>
      <c r="G139" s="76"/>
      <c r="H139" s="13" t="s">
        <v>6</v>
      </c>
      <c r="I139" s="65">
        <v>11</v>
      </c>
      <c r="J139" s="66">
        <v>0</v>
      </c>
      <c r="K139" s="52">
        <f>K141</f>
        <v>1000000</v>
      </c>
    </row>
    <row r="140" spans="1:11" x14ac:dyDescent="0.25">
      <c r="A140" s="55">
        <v>-32</v>
      </c>
      <c r="B140" s="77" t="s">
        <v>7</v>
      </c>
      <c r="C140" s="78"/>
      <c r="D140" s="78"/>
      <c r="E140" s="78"/>
      <c r="F140" s="78"/>
      <c r="G140" s="79"/>
      <c r="H140" s="12" t="s">
        <v>6</v>
      </c>
      <c r="I140" s="65">
        <v>43</v>
      </c>
      <c r="J140" s="66">
        <f>J142+J149</f>
        <v>12650000</v>
      </c>
      <c r="K140" s="52">
        <f>K142+K149</f>
        <v>12650000</v>
      </c>
    </row>
    <row r="141" spans="1:11" x14ac:dyDescent="0.25">
      <c r="A141" s="55">
        <v>-32</v>
      </c>
      <c r="B141" s="77" t="s">
        <v>7</v>
      </c>
      <c r="C141" s="78"/>
      <c r="D141" s="78"/>
      <c r="E141" s="78"/>
      <c r="F141" s="78"/>
      <c r="G141" s="79"/>
      <c r="H141" s="15" t="s">
        <v>6</v>
      </c>
      <c r="I141" s="65">
        <v>11</v>
      </c>
      <c r="J141" s="66">
        <v>0</v>
      </c>
      <c r="K141" s="52">
        <f>K145</f>
        <v>1000000</v>
      </c>
    </row>
    <row r="142" spans="1:11" x14ac:dyDescent="0.25">
      <c r="A142" s="55">
        <v>-323</v>
      </c>
      <c r="B142" s="83" t="s">
        <v>12</v>
      </c>
      <c r="C142" s="84"/>
      <c r="D142" s="84"/>
      <c r="E142" s="84"/>
      <c r="F142" s="84"/>
      <c r="G142" s="85"/>
      <c r="H142" s="8" t="s">
        <v>6</v>
      </c>
      <c r="I142" s="65">
        <v>43</v>
      </c>
      <c r="J142" s="66">
        <f>J143+J144+J146+J147+J148</f>
        <v>12600000</v>
      </c>
      <c r="K142" s="52">
        <f>K143+K144+K146+K147+K148</f>
        <v>12600000</v>
      </c>
    </row>
    <row r="143" spans="1:11" x14ac:dyDescent="0.25">
      <c r="A143" s="3">
        <v>3232</v>
      </c>
      <c r="B143" s="86" t="s">
        <v>37</v>
      </c>
      <c r="C143" s="87"/>
      <c r="D143" s="87"/>
      <c r="E143" s="87"/>
      <c r="F143" s="87"/>
      <c r="G143" s="88"/>
      <c r="H143" s="9" t="s">
        <v>6</v>
      </c>
      <c r="I143" s="60">
        <v>43</v>
      </c>
      <c r="J143" s="42">
        <v>100000</v>
      </c>
      <c r="K143" s="53">
        <v>100000</v>
      </c>
    </row>
    <row r="144" spans="1:11" x14ac:dyDescent="0.25">
      <c r="A144" s="3">
        <v>3236</v>
      </c>
      <c r="B144" s="81" t="s">
        <v>38</v>
      </c>
      <c r="C144" s="81"/>
      <c r="D144" s="81"/>
      <c r="E144" s="81"/>
      <c r="F144" s="81"/>
      <c r="G144" s="81"/>
      <c r="H144" s="9" t="s">
        <v>6</v>
      </c>
      <c r="I144" s="60">
        <v>43</v>
      </c>
      <c r="J144" s="42">
        <v>12250000</v>
      </c>
      <c r="K144" s="53">
        <v>12250000</v>
      </c>
    </row>
    <row r="145" spans="1:11" x14ac:dyDescent="0.25">
      <c r="A145" s="3">
        <v>3236</v>
      </c>
      <c r="B145" s="81" t="s">
        <v>38</v>
      </c>
      <c r="C145" s="81"/>
      <c r="D145" s="81"/>
      <c r="E145" s="81"/>
      <c r="F145" s="81"/>
      <c r="G145" s="81"/>
      <c r="H145" s="9" t="s">
        <v>6</v>
      </c>
      <c r="I145" s="60">
        <v>11</v>
      </c>
      <c r="J145" s="42">
        <v>0</v>
      </c>
      <c r="K145" s="53">
        <v>1000000</v>
      </c>
    </row>
    <row r="146" spans="1:11" x14ac:dyDescent="0.25">
      <c r="A146" s="3">
        <v>3237</v>
      </c>
      <c r="B146" s="81" t="s">
        <v>16</v>
      </c>
      <c r="C146" s="81"/>
      <c r="D146" s="81"/>
      <c r="E146" s="81"/>
      <c r="F146" s="81"/>
      <c r="G146" s="81"/>
      <c r="H146" s="9" t="s">
        <v>6</v>
      </c>
      <c r="I146" s="60">
        <v>43</v>
      </c>
      <c r="J146" s="42">
        <v>100000</v>
      </c>
      <c r="K146" s="53">
        <v>100000</v>
      </c>
    </row>
    <row r="147" spans="1:11" x14ac:dyDescent="0.25">
      <c r="A147" s="3">
        <v>3238</v>
      </c>
      <c r="B147" s="86" t="s">
        <v>39</v>
      </c>
      <c r="C147" s="87"/>
      <c r="D147" s="87"/>
      <c r="E147" s="87"/>
      <c r="F147" s="87"/>
      <c r="G147" s="88"/>
      <c r="H147" s="9" t="s">
        <v>6</v>
      </c>
      <c r="I147" s="60">
        <v>43</v>
      </c>
      <c r="J147" s="42">
        <v>100000</v>
      </c>
      <c r="K147" s="53">
        <v>100000</v>
      </c>
    </row>
    <row r="148" spans="1:11" x14ac:dyDescent="0.25">
      <c r="A148" s="3">
        <v>3239</v>
      </c>
      <c r="B148" s="81" t="s">
        <v>40</v>
      </c>
      <c r="C148" s="81"/>
      <c r="D148" s="81"/>
      <c r="E148" s="81"/>
      <c r="F148" s="81"/>
      <c r="G148" s="81"/>
      <c r="H148" s="9" t="s">
        <v>6</v>
      </c>
      <c r="I148" s="60">
        <v>43</v>
      </c>
      <c r="J148" s="42">
        <v>50000</v>
      </c>
      <c r="K148" s="53">
        <v>50000</v>
      </c>
    </row>
    <row r="149" spans="1:11" x14ac:dyDescent="0.25">
      <c r="A149" s="1">
        <v>-329</v>
      </c>
      <c r="B149" s="83" t="s">
        <v>42</v>
      </c>
      <c r="C149" s="84"/>
      <c r="D149" s="84"/>
      <c r="E149" s="84"/>
      <c r="F149" s="84"/>
      <c r="G149" s="85"/>
      <c r="H149" s="8" t="s">
        <v>6</v>
      </c>
      <c r="I149" s="65">
        <v>43</v>
      </c>
      <c r="J149" s="66">
        <f>J150</f>
        <v>50000</v>
      </c>
      <c r="K149" s="52">
        <f>K150</f>
        <v>50000</v>
      </c>
    </row>
    <row r="150" spans="1:11" x14ac:dyDescent="0.25">
      <c r="A150" s="10">
        <v>3299</v>
      </c>
      <c r="B150" s="89" t="s">
        <v>42</v>
      </c>
      <c r="C150" s="90"/>
      <c r="D150" s="90"/>
      <c r="E150" s="90"/>
      <c r="F150" s="90"/>
      <c r="G150" s="91"/>
      <c r="H150" s="11" t="s">
        <v>6</v>
      </c>
      <c r="I150" s="60">
        <v>43</v>
      </c>
      <c r="J150" s="42">
        <v>50000</v>
      </c>
      <c r="K150" s="53">
        <v>50000</v>
      </c>
    </row>
    <row r="151" spans="1:11" x14ac:dyDescent="0.25">
      <c r="A151" s="55">
        <v>-42</v>
      </c>
      <c r="B151" s="77" t="s">
        <v>57</v>
      </c>
      <c r="C151" s="78"/>
      <c r="D151" s="78"/>
      <c r="E151" s="78"/>
      <c r="F151" s="78"/>
      <c r="G151" s="79"/>
      <c r="H151" s="13" t="s">
        <v>6</v>
      </c>
      <c r="I151" s="65">
        <v>43</v>
      </c>
      <c r="J151" s="66">
        <f>J152</f>
        <v>350000</v>
      </c>
      <c r="K151" s="52">
        <f>K152</f>
        <v>350000</v>
      </c>
    </row>
    <row r="152" spans="1:11" x14ac:dyDescent="0.25">
      <c r="A152" s="1">
        <v>-422</v>
      </c>
      <c r="B152" s="80" t="s">
        <v>62</v>
      </c>
      <c r="C152" s="80"/>
      <c r="D152" s="80"/>
      <c r="E152" s="80"/>
      <c r="F152" s="80"/>
      <c r="G152" s="80"/>
      <c r="H152" s="8" t="s">
        <v>6</v>
      </c>
      <c r="I152" s="65">
        <v>43</v>
      </c>
      <c r="J152" s="66">
        <f>J153+J154+J155</f>
        <v>350000</v>
      </c>
      <c r="K152" s="52">
        <f>K153+K154+K155</f>
        <v>350000</v>
      </c>
    </row>
    <row r="153" spans="1:11" x14ac:dyDescent="0.25">
      <c r="A153" s="3">
        <v>4221</v>
      </c>
      <c r="B153" s="81" t="s">
        <v>63</v>
      </c>
      <c r="C153" s="81"/>
      <c r="D153" s="81"/>
      <c r="E153" s="81"/>
      <c r="F153" s="81"/>
      <c r="G153" s="81"/>
      <c r="H153" s="9" t="s">
        <v>6</v>
      </c>
      <c r="I153" s="60">
        <v>43</v>
      </c>
      <c r="J153" s="42">
        <v>200000</v>
      </c>
      <c r="K153" s="53">
        <v>200000</v>
      </c>
    </row>
    <row r="154" spans="1:11" x14ac:dyDescent="0.25">
      <c r="A154" s="14">
        <v>4222</v>
      </c>
      <c r="B154" s="86" t="s">
        <v>74</v>
      </c>
      <c r="C154" s="87"/>
      <c r="D154" s="87"/>
      <c r="E154" s="87"/>
      <c r="F154" s="87"/>
      <c r="G154" s="88"/>
      <c r="H154" s="16" t="s">
        <v>6</v>
      </c>
      <c r="I154" s="60">
        <v>43</v>
      </c>
      <c r="J154" s="42">
        <v>100000</v>
      </c>
      <c r="K154" s="53">
        <v>100000</v>
      </c>
    </row>
    <row r="155" spans="1:11" ht="15.75" thickBot="1" x14ac:dyDescent="0.3">
      <c r="A155" s="7">
        <v>4223</v>
      </c>
      <c r="B155" s="82" t="s">
        <v>69</v>
      </c>
      <c r="C155" s="82"/>
      <c r="D155" s="82"/>
      <c r="E155" s="82"/>
      <c r="F155" s="82"/>
      <c r="G155" s="82"/>
      <c r="H155" s="17" t="s">
        <v>6</v>
      </c>
      <c r="I155" s="61">
        <v>43</v>
      </c>
      <c r="J155" s="43">
        <v>50000</v>
      </c>
      <c r="K155" s="54">
        <v>50000</v>
      </c>
    </row>
    <row r="156" spans="1:11" x14ac:dyDescent="0.25">
      <c r="A156" s="62"/>
      <c r="B156" s="62"/>
      <c r="C156" s="62"/>
      <c r="D156" s="62"/>
      <c r="E156" s="62"/>
      <c r="F156" s="62"/>
      <c r="G156" s="62"/>
      <c r="H156" s="62"/>
      <c r="I156" s="62"/>
    </row>
    <row r="157" spans="1:11" x14ac:dyDescent="0.25">
      <c r="A157" s="62"/>
      <c r="B157" s="62"/>
      <c r="C157" s="62"/>
      <c r="D157" s="62"/>
      <c r="E157" s="62"/>
      <c r="F157" s="62"/>
      <c r="G157" s="62"/>
      <c r="H157" s="62"/>
      <c r="I157" s="62"/>
    </row>
    <row r="158" spans="1:11" x14ac:dyDescent="0.25">
      <c r="A158" s="62"/>
      <c r="B158" s="62"/>
      <c r="C158" s="62"/>
      <c r="D158" s="62"/>
      <c r="E158" s="62"/>
      <c r="F158" s="62"/>
      <c r="G158" s="62"/>
      <c r="H158" s="62"/>
      <c r="I158" s="62"/>
    </row>
    <row r="159" spans="1:11" x14ac:dyDescent="0.25">
      <c r="A159" s="62"/>
      <c r="B159" s="62"/>
      <c r="C159" s="62"/>
      <c r="D159" s="62"/>
      <c r="E159" s="62"/>
      <c r="F159" s="62"/>
      <c r="G159" s="62"/>
      <c r="H159" s="62"/>
      <c r="I159" s="62"/>
    </row>
    <row r="160" spans="1:11" x14ac:dyDescent="0.25">
      <c r="A160" s="62"/>
      <c r="B160" s="62"/>
      <c r="C160" s="62"/>
      <c r="D160" s="62"/>
      <c r="E160" s="62"/>
      <c r="F160" s="62"/>
      <c r="G160" s="62"/>
      <c r="H160" s="62"/>
      <c r="I160" s="62"/>
    </row>
    <row r="161" spans="1:9" x14ac:dyDescent="0.25">
      <c r="A161" s="62"/>
      <c r="B161" s="62"/>
      <c r="C161" s="62"/>
      <c r="D161" s="62"/>
      <c r="E161" s="62"/>
      <c r="F161" s="62"/>
      <c r="G161" s="62"/>
      <c r="H161" s="62"/>
      <c r="I161" s="62"/>
    </row>
    <row r="162" spans="1:9" x14ac:dyDescent="0.25">
      <c r="A162" s="62"/>
      <c r="B162" s="62"/>
      <c r="C162" s="62"/>
      <c r="D162" s="62"/>
      <c r="E162" s="62"/>
      <c r="F162" s="62"/>
      <c r="G162" s="62"/>
      <c r="H162" s="62"/>
      <c r="I162" s="62"/>
    </row>
    <row r="163" spans="1:9" x14ac:dyDescent="0.25">
      <c r="A163" s="62"/>
      <c r="B163" s="62"/>
      <c r="C163" s="62"/>
      <c r="D163" s="62"/>
      <c r="E163" s="62"/>
      <c r="F163" s="62"/>
      <c r="G163" s="62"/>
      <c r="H163" s="62"/>
      <c r="I163" s="62"/>
    </row>
    <row r="164" spans="1:9" x14ac:dyDescent="0.25">
      <c r="A164" s="62"/>
      <c r="B164" s="62"/>
      <c r="C164" s="62"/>
      <c r="D164" s="62"/>
      <c r="E164" s="62"/>
      <c r="F164" s="62"/>
      <c r="G164" s="62"/>
      <c r="H164" s="62"/>
      <c r="I164" s="62"/>
    </row>
    <row r="165" spans="1:9" x14ac:dyDescent="0.25">
      <c r="A165" s="62"/>
      <c r="B165" s="62"/>
      <c r="C165" s="62"/>
      <c r="D165" s="62"/>
      <c r="E165" s="62"/>
      <c r="F165" s="62"/>
      <c r="G165" s="62"/>
      <c r="H165" s="62"/>
      <c r="I165" s="62"/>
    </row>
    <row r="166" spans="1:9" x14ac:dyDescent="0.25">
      <c r="A166" s="62"/>
      <c r="B166" s="62"/>
      <c r="C166" s="62"/>
      <c r="D166" s="62"/>
      <c r="E166" s="62"/>
      <c r="F166" s="62"/>
      <c r="G166" s="62"/>
      <c r="H166" s="62"/>
      <c r="I166" s="62"/>
    </row>
    <row r="167" spans="1:9" x14ac:dyDescent="0.25">
      <c r="A167" s="62"/>
      <c r="B167" s="62"/>
      <c r="C167" s="62"/>
      <c r="D167" s="62"/>
      <c r="E167" s="62"/>
      <c r="F167" s="62"/>
      <c r="G167" s="62"/>
      <c r="H167" s="62"/>
      <c r="I167" s="62"/>
    </row>
    <row r="168" spans="1:9" x14ac:dyDescent="0.25">
      <c r="A168" s="62"/>
      <c r="B168" s="62"/>
      <c r="C168" s="62"/>
      <c r="D168" s="62"/>
      <c r="E168" s="62"/>
      <c r="F168" s="62"/>
      <c r="G168" s="62"/>
      <c r="H168" s="62"/>
      <c r="I168" s="62"/>
    </row>
    <row r="169" spans="1:9" x14ac:dyDescent="0.25">
      <c r="A169" s="62"/>
      <c r="B169" s="62"/>
      <c r="C169" s="62"/>
      <c r="D169" s="62"/>
      <c r="E169" s="62"/>
      <c r="F169" s="62"/>
      <c r="G169" s="62"/>
      <c r="H169" s="62"/>
      <c r="I169" s="62"/>
    </row>
    <row r="170" spans="1:9" x14ac:dyDescent="0.25">
      <c r="A170" s="62"/>
      <c r="B170" s="62"/>
      <c r="C170" s="62"/>
      <c r="D170" s="62"/>
      <c r="E170" s="62"/>
      <c r="F170" s="62"/>
      <c r="G170" s="62"/>
      <c r="H170" s="62"/>
      <c r="I170" s="62"/>
    </row>
    <row r="171" spans="1:9" x14ac:dyDescent="0.25">
      <c r="A171" s="62"/>
      <c r="B171" s="62"/>
      <c r="C171" s="62"/>
      <c r="D171" s="62"/>
      <c r="E171" s="62"/>
      <c r="F171" s="62"/>
      <c r="G171" s="62"/>
      <c r="H171" s="62"/>
      <c r="I171" s="62"/>
    </row>
    <row r="172" spans="1:9" x14ac:dyDescent="0.25">
      <c r="A172" s="62"/>
      <c r="B172" s="62"/>
      <c r="C172" s="62"/>
      <c r="D172" s="62"/>
      <c r="E172" s="62"/>
      <c r="F172" s="62"/>
      <c r="G172" s="62"/>
      <c r="H172" s="62"/>
      <c r="I172" s="62"/>
    </row>
    <row r="173" spans="1:9" x14ac:dyDescent="0.25">
      <c r="A173" s="62"/>
      <c r="B173" s="62"/>
      <c r="C173" s="62"/>
      <c r="D173" s="62"/>
      <c r="E173" s="62"/>
      <c r="F173" s="62"/>
      <c r="G173" s="62"/>
      <c r="H173" s="62"/>
      <c r="I173" s="62"/>
    </row>
    <row r="174" spans="1:9" x14ac:dyDescent="0.25">
      <c r="A174" s="62"/>
      <c r="B174" s="62"/>
      <c r="C174" s="62"/>
      <c r="D174" s="62"/>
      <c r="E174" s="62"/>
      <c r="F174" s="62"/>
      <c r="G174" s="62"/>
      <c r="H174" s="62"/>
      <c r="I174" s="62"/>
    </row>
    <row r="175" spans="1:9" x14ac:dyDescent="0.25">
      <c r="A175" s="62"/>
      <c r="B175" s="62"/>
      <c r="C175" s="62"/>
      <c r="D175" s="62"/>
      <c r="E175" s="62"/>
      <c r="F175" s="62"/>
      <c r="G175" s="62"/>
      <c r="H175" s="62"/>
      <c r="I175" s="62"/>
    </row>
    <row r="176" spans="1:9" x14ac:dyDescent="0.25">
      <c r="A176" s="62"/>
      <c r="B176" s="62"/>
      <c r="C176" s="62"/>
      <c r="D176" s="62"/>
      <c r="E176" s="62"/>
      <c r="F176" s="62"/>
      <c r="G176" s="62"/>
      <c r="H176" s="62"/>
      <c r="I176" s="62"/>
    </row>
    <row r="177" spans="1:9" x14ac:dyDescent="0.25">
      <c r="A177" s="62"/>
      <c r="B177" s="62"/>
      <c r="C177" s="62"/>
      <c r="D177" s="62"/>
      <c r="E177" s="62"/>
      <c r="F177" s="62"/>
      <c r="G177" s="62"/>
      <c r="H177" s="62"/>
      <c r="I177" s="62"/>
    </row>
    <row r="178" spans="1:9" x14ac:dyDescent="0.25">
      <c r="A178" s="62"/>
      <c r="B178" s="62"/>
      <c r="C178" s="62"/>
      <c r="D178" s="62"/>
      <c r="E178" s="62"/>
      <c r="F178" s="62"/>
      <c r="G178" s="62"/>
      <c r="H178" s="62"/>
      <c r="I178" s="62"/>
    </row>
  </sheetData>
  <mergeCells count="150">
    <mergeCell ref="B115:G115"/>
    <mergeCell ref="B26:G26"/>
    <mergeCell ref="B22:G22"/>
    <mergeCell ref="B15:G15"/>
    <mergeCell ref="B12:G12"/>
    <mergeCell ref="A3:H9"/>
    <mergeCell ref="A1:B1"/>
    <mergeCell ref="C1:G1"/>
    <mergeCell ref="B19:G19"/>
    <mergeCell ref="B20:G20"/>
    <mergeCell ref="B17:G17"/>
    <mergeCell ref="B18:G18"/>
    <mergeCell ref="B11:G11"/>
    <mergeCell ref="B14:G14"/>
    <mergeCell ref="A10:H10"/>
    <mergeCell ref="B2:H2"/>
    <mergeCell ref="B33:G33"/>
    <mergeCell ref="B34:G34"/>
    <mergeCell ref="B31:G31"/>
    <mergeCell ref="B32:G32"/>
    <mergeCell ref="B29:G29"/>
    <mergeCell ref="B30:G30"/>
    <mergeCell ref="B25:G25"/>
    <mergeCell ref="B28:G28"/>
    <mergeCell ref="B21:G21"/>
    <mergeCell ref="B24:G24"/>
    <mergeCell ref="B43:G43"/>
    <mergeCell ref="B44:G44"/>
    <mergeCell ref="B41:G41"/>
    <mergeCell ref="B42:G42"/>
    <mergeCell ref="B39:G39"/>
    <mergeCell ref="B40:G40"/>
    <mergeCell ref="B37:G37"/>
    <mergeCell ref="B38:G38"/>
    <mergeCell ref="B35:G35"/>
    <mergeCell ref="B36:G36"/>
    <mergeCell ref="B53:G53"/>
    <mergeCell ref="B54:G54"/>
    <mergeCell ref="B51:G51"/>
    <mergeCell ref="B52:G52"/>
    <mergeCell ref="B49:G49"/>
    <mergeCell ref="B50:G50"/>
    <mergeCell ref="B47:G47"/>
    <mergeCell ref="B48:G48"/>
    <mergeCell ref="B45:G45"/>
    <mergeCell ref="B46:G46"/>
    <mergeCell ref="B63:G63"/>
    <mergeCell ref="B64:G64"/>
    <mergeCell ref="B61:G61"/>
    <mergeCell ref="B62:G62"/>
    <mergeCell ref="B59:G59"/>
    <mergeCell ref="B60:G60"/>
    <mergeCell ref="B57:G57"/>
    <mergeCell ref="B58:G58"/>
    <mergeCell ref="B55:G55"/>
    <mergeCell ref="B56:G56"/>
    <mergeCell ref="B73:G73"/>
    <mergeCell ref="B74:G74"/>
    <mergeCell ref="B71:G71"/>
    <mergeCell ref="B72:G72"/>
    <mergeCell ref="B69:G69"/>
    <mergeCell ref="B70:G70"/>
    <mergeCell ref="B67:G67"/>
    <mergeCell ref="B68:G68"/>
    <mergeCell ref="B65:G65"/>
    <mergeCell ref="B66:G66"/>
    <mergeCell ref="B83:G83"/>
    <mergeCell ref="B84:G84"/>
    <mergeCell ref="B81:G81"/>
    <mergeCell ref="B82:G82"/>
    <mergeCell ref="B79:G79"/>
    <mergeCell ref="B80:G80"/>
    <mergeCell ref="B77:G77"/>
    <mergeCell ref="B78:G78"/>
    <mergeCell ref="B75:G75"/>
    <mergeCell ref="B76:G76"/>
    <mergeCell ref="B93:G93"/>
    <mergeCell ref="B94:G94"/>
    <mergeCell ref="B91:G91"/>
    <mergeCell ref="B92:G92"/>
    <mergeCell ref="B89:G89"/>
    <mergeCell ref="B90:G90"/>
    <mergeCell ref="B87:G87"/>
    <mergeCell ref="B88:G88"/>
    <mergeCell ref="B85:G85"/>
    <mergeCell ref="B86:G86"/>
    <mergeCell ref="B103:G103"/>
    <mergeCell ref="B104:G104"/>
    <mergeCell ref="B101:G101"/>
    <mergeCell ref="B102:G102"/>
    <mergeCell ref="B99:G99"/>
    <mergeCell ref="B100:G100"/>
    <mergeCell ref="B97:G97"/>
    <mergeCell ref="B98:G98"/>
    <mergeCell ref="B95:G95"/>
    <mergeCell ref="B96:G96"/>
    <mergeCell ref="B113:G113"/>
    <mergeCell ref="B114:G114"/>
    <mergeCell ref="B111:G111"/>
    <mergeCell ref="B112:G112"/>
    <mergeCell ref="B109:G109"/>
    <mergeCell ref="B110:G110"/>
    <mergeCell ref="B107:G107"/>
    <mergeCell ref="B108:G108"/>
    <mergeCell ref="B105:G105"/>
    <mergeCell ref="B106:G106"/>
    <mergeCell ref="B124:G124"/>
    <mergeCell ref="B125:G125"/>
    <mergeCell ref="B126:G126"/>
    <mergeCell ref="B122:G122"/>
    <mergeCell ref="B123:G123"/>
    <mergeCell ref="B118:G118"/>
    <mergeCell ref="B121:G121"/>
    <mergeCell ref="B116:G116"/>
    <mergeCell ref="B117:G117"/>
    <mergeCell ref="B119:G119"/>
    <mergeCell ref="B120:G120"/>
    <mergeCell ref="B134:G134"/>
    <mergeCell ref="B135:G135"/>
    <mergeCell ref="B132:G132"/>
    <mergeCell ref="B127:G127"/>
    <mergeCell ref="B128:G128"/>
    <mergeCell ref="B129:G129"/>
    <mergeCell ref="B130:G130"/>
    <mergeCell ref="B131:G131"/>
    <mergeCell ref="B133:G133"/>
    <mergeCell ref="B13:G13"/>
    <mergeCell ref="B16:G16"/>
    <mergeCell ref="B23:G23"/>
    <mergeCell ref="B27:G27"/>
    <mergeCell ref="B151:G151"/>
    <mergeCell ref="B152:G152"/>
    <mergeCell ref="B153:G153"/>
    <mergeCell ref="B155:G155"/>
    <mergeCell ref="B140:G140"/>
    <mergeCell ref="B138:G138"/>
    <mergeCell ref="B142:G142"/>
    <mergeCell ref="B143:G143"/>
    <mergeCell ref="B144:G144"/>
    <mergeCell ref="B146:G146"/>
    <mergeCell ref="B147:G147"/>
    <mergeCell ref="B148:G148"/>
    <mergeCell ref="B149:G149"/>
    <mergeCell ref="B150:G150"/>
    <mergeCell ref="B154:G154"/>
    <mergeCell ref="B139:G139"/>
    <mergeCell ref="B141:G141"/>
    <mergeCell ref="B145:G145"/>
    <mergeCell ref="B136:G136"/>
    <mergeCell ref="B137:G1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Financijski plan 2021. DIRH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Alenka Vrpka</dc:creator>
  <cp:lastModifiedBy>Alenka Vrpka</cp:lastModifiedBy>
  <dcterms:created xsi:type="dcterms:W3CDTF">2021-01-21T07:47:03Z</dcterms:created>
  <dcterms:modified xsi:type="dcterms:W3CDTF">2021-12-06T08:57:50Z</dcterms:modified>
</cp:coreProperties>
</file>